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E:\NEW FLIGHT DESIGN\004 Sales\Pricing\Final Data\Final Locked pricelist\"/>
    </mc:Choice>
  </mc:AlternateContent>
  <bookViews>
    <workbookView xWindow="0" yWindow="0" windowWidth="19200" windowHeight="10770" activeTab="1"/>
  </bookViews>
  <sheets>
    <sheet name="Description CT " sheetId="16" r:id="rId1"/>
    <sheet name="Prices and Availability CT" sheetId="12" r:id="rId2"/>
  </sheets>
  <externalReferences>
    <externalReference r:id="rId3"/>
  </externalReferences>
  <definedNames>
    <definedName name="_xlnm.Print_Area" localSheetId="0">'Description CT '!$A$1:$H$264</definedName>
    <definedName name="_xlnm.Print_Area" localSheetId="1">'Prices and Availability CT'!$A$1:$G$58</definedName>
    <definedName name="_xlnm.Print_Titles" localSheetId="0">'Description CT '!$1:$1</definedName>
    <definedName name="_xlnm.Print_Titles" localSheetId="1">'Prices and Availability CT'!$2:$2</definedName>
  </definedNames>
  <calcPr calcId="171027"/>
</workbook>
</file>

<file path=xl/calcChain.xml><?xml version="1.0" encoding="utf-8"?>
<calcChain xmlns="http://schemas.openxmlformats.org/spreadsheetml/2006/main">
  <c r="E3" i="16" l="1"/>
  <c r="E5" i="16" l="1"/>
  <c r="E128" i="16" l="1"/>
  <c r="D219" i="16" l="1"/>
  <c r="C219" i="16"/>
  <c r="B219" i="16"/>
  <c r="A219" i="16"/>
  <c r="D214" i="16"/>
  <c r="H214" i="16" s="1"/>
  <c r="B214" i="16"/>
  <c r="F214" i="16" s="1"/>
  <c r="C214" i="16"/>
  <c r="G214" i="16" s="1"/>
  <c r="A214" i="16"/>
  <c r="E214" i="16" s="1"/>
  <c r="H62" i="16" l="1"/>
  <c r="F62" i="16"/>
  <c r="H101" i="16"/>
  <c r="F101" i="16"/>
  <c r="G101" i="16" l="1"/>
  <c r="G62" i="16"/>
  <c r="G253" i="16" l="1"/>
  <c r="C263" i="16"/>
  <c r="G263" i="16" s="1"/>
  <c r="B263" i="16"/>
  <c r="F263" i="16" s="1"/>
  <c r="C258" i="16"/>
  <c r="G258" i="16" s="1"/>
  <c r="B258" i="16"/>
  <c r="D248" i="16"/>
  <c r="H248" i="16" s="1"/>
  <c r="D249" i="16"/>
  <c r="H249" i="16" s="1"/>
  <c r="D250" i="16"/>
  <c r="H250" i="16" s="1"/>
  <c r="D251" i="16"/>
  <c r="H251" i="16" s="1"/>
  <c r="D252" i="16"/>
  <c r="H252" i="16" s="1"/>
  <c r="D253" i="16"/>
  <c r="H253" i="16" s="1"/>
  <c r="D254" i="16"/>
  <c r="H254" i="16" s="1"/>
  <c r="C254" i="16"/>
  <c r="G254" i="16" s="1"/>
  <c r="B250" i="16"/>
  <c r="F250" i="16" s="1"/>
  <c r="B251" i="16"/>
  <c r="F251" i="16" s="1"/>
  <c r="B252" i="16"/>
  <c r="F252" i="16" s="1"/>
  <c r="B253" i="16"/>
  <c r="F253" i="16" s="1"/>
  <c r="B254" i="16"/>
  <c r="F254" i="16" s="1"/>
  <c r="B248" i="16"/>
  <c r="F248" i="16" s="1"/>
  <c r="B249" i="16"/>
  <c r="F249" i="16" s="1"/>
  <c r="D247" i="16"/>
  <c r="H247" i="16" s="1"/>
  <c r="D245" i="16"/>
  <c r="H245" i="16" s="1"/>
  <c r="C245" i="16"/>
  <c r="G245" i="16" s="1"/>
  <c r="B245" i="16"/>
  <c r="F245" i="16" s="1"/>
  <c r="D243" i="16"/>
  <c r="H243" i="16" s="1"/>
  <c r="C243" i="16"/>
  <c r="G243" i="16" s="1"/>
  <c r="B243" i="16"/>
  <c r="F243" i="16" s="1"/>
  <c r="D242" i="16"/>
  <c r="H242" i="16" s="1"/>
  <c r="C242" i="16"/>
  <c r="G242" i="16" s="1"/>
  <c r="B242" i="16"/>
  <c r="F242" i="16" s="1"/>
  <c r="D241" i="16"/>
  <c r="H241" i="16" s="1"/>
  <c r="C241" i="16"/>
  <c r="G241" i="16" s="1"/>
  <c r="B241" i="16"/>
  <c r="F241" i="16" s="1"/>
  <c r="D236" i="16"/>
  <c r="H236" i="16" s="1"/>
  <c r="C236" i="16"/>
  <c r="G236" i="16" s="1"/>
  <c r="B236" i="16"/>
  <c r="F236" i="16" s="1"/>
  <c r="D234" i="16"/>
  <c r="H234" i="16" s="1"/>
  <c r="C234" i="16"/>
  <c r="G234" i="16" s="1"/>
  <c r="D230" i="16"/>
  <c r="H230" i="16" s="1"/>
  <c r="C230" i="16"/>
  <c r="G230" i="16" s="1"/>
  <c r="B230" i="16"/>
  <c r="F230" i="16" s="1"/>
  <c r="C227" i="16"/>
  <c r="G227" i="16" s="1"/>
  <c r="B227" i="16"/>
  <c r="F227" i="16" s="1"/>
  <c r="D222" i="16"/>
  <c r="H222" i="16" s="1"/>
  <c r="C222" i="16"/>
  <c r="G222" i="16" s="1"/>
  <c r="B222" i="16"/>
  <c r="F222" i="16" s="1"/>
  <c r="D220" i="16"/>
  <c r="H220" i="16" s="1"/>
  <c r="C220" i="16"/>
  <c r="G220" i="16" s="1"/>
  <c r="B220" i="16"/>
  <c r="F220" i="16" s="1"/>
  <c r="D218" i="16"/>
  <c r="C218" i="16"/>
  <c r="B218" i="16"/>
  <c r="D213" i="16"/>
  <c r="C213" i="16"/>
  <c r="B213" i="16"/>
  <c r="B247" i="16"/>
  <c r="F247" i="16" s="1"/>
  <c r="D212" i="16"/>
  <c r="C212" i="16"/>
  <c r="B212" i="16"/>
  <c r="D210" i="16"/>
  <c r="C210" i="16"/>
  <c r="B210" i="16"/>
  <c r="D208" i="16"/>
  <c r="H208" i="16" s="1"/>
  <c r="C208" i="16"/>
  <c r="G208" i="16" s="1"/>
  <c r="B208" i="16"/>
  <c r="F208" i="16" s="1"/>
  <c r="D200" i="16"/>
  <c r="H200" i="16" s="1"/>
  <c r="C200" i="16"/>
  <c r="G200" i="16" s="1"/>
  <c r="B200" i="16"/>
  <c r="F200" i="16" s="1"/>
  <c r="D192" i="16"/>
  <c r="H192" i="16" s="1"/>
  <c r="C192" i="16"/>
  <c r="G192" i="16" s="1"/>
  <c r="B192" i="16"/>
  <c r="F192" i="16" s="1"/>
  <c r="D187" i="16"/>
  <c r="H187" i="16" s="1"/>
  <c r="C187" i="16"/>
  <c r="G187" i="16" s="1"/>
  <c r="B187" i="16"/>
  <c r="F187" i="16" s="1"/>
  <c r="D183" i="16"/>
  <c r="H183" i="16" s="1"/>
  <c r="C183" i="16"/>
  <c r="G183" i="16" s="1"/>
  <c r="B183" i="16"/>
  <c r="F183" i="16" s="1"/>
  <c r="D180" i="16"/>
  <c r="H180" i="16" s="1"/>
  <c r="C180" i="16"/>
  <c r="G180" i="16" s="1"/>
  <c r="B180" i="16"/>
  <c r="F180" i="16" s="1"/>
  <c r="D177" i="16"/>
  <c r="H177" i="16" s="1"/>
  <c r="C177" i="16"/>
  <c r="G177" i="16" s="1"/>
  <c r="B177" i="16"/>
  <c r="F177" i="16" s="1"/>
  <c r="D172" i="16"/>
  <c r="H172" i="16" s="1"/>
  <c r="C172" i="16"/>
  <c r="G172" i="16" s="1"/>
  <c r="B172" i="16"/>
  <c r="F172" i="16" s="1"/>
  <c r="D170" i="16"/>
  <c r="H170" i="16" s="1"/>
  <c r="C170" i="16"/>
  <c r="G170" i="16" s="1"/>
  <c r="B170" i="16"/>
  <c r="F170" i="16" s="1"/>
  <c r="D146" i="16"/>
  <c r="H146" i="16" s="1"/>
  <c r="C146" i="16"/>
  <c r="G146" i="16" s="1"/>
  <c r="B146" i="16"/>
  <c r="F146" i="16" s="1"/>
  <c r="D164" i="16"/>
  <c r="H164" i="16" s="1"/>
  <c r="C164" i="16"/>
  <c r="G164" i="16" s="1"/>
  <c r="B164" i="16"/>
  <c r="F164" i="16" s="1"/>
  <c r="D142" i="16"/>
  <c r="H142" i="16" s="1"/>
  <c r="C142" i="16"/>
  <c r="G142" i="16" s="1"/>
  <c r="B142" i="16"/>
  <c r="F142" i="16" s="1"/>
  <c r="D101" i="16"/>
  <c r="C101" i="16"/>
  <c r="B101" i="16"/>
  <c r="D62" i="16"/>
  <c r="C62" i="16"/>
  <c r="B62" i="16"/>
  <c r="D57" i="12" l="1"/>
  <c r="C48" i="12"/>
  <c r="C252" i="16" s="1"/>
  <c r="G252" i="16" s="1"/>
  <c r="C47" i="12"/>
  <c r="C251" i="16" s="1"/>
  <c r="G251" i="16" s="1"/>
  <c r="C46" i="12"/>
  <c r="C250" i="16" s="1"/>
  <c r="G250" i="16" s="1"/>
  <c r="C45" i="12"/>
  <c r="C249" i="16" s="1"/>
  <c r="G249" i="16" s="1"/>
  <c r="C44" i="12"/>
  <c r="C248" i="16" s="1"/>
  <c r="G248" i="16" s="1"/>
  <c r="C43" i="12"/>
  <c r="C247" i="16" s="1"/>
  <c r="G247" i="16" s="1"/>
  <c r="D31" i="12" l="1"/>
  <c r="D227" i="16" s="1"/>
  <c r="H227" i="16" s="1"/>
  <c r="B34" i="12" l="1"/>
  <c r="B234" i="16" s="1"/>
  <c r="F234" i="16" s="1"/>
  <c r="C57" i="12" l="1"/>
</calcChain>
</file>

<file path=xl/sharedStrings.xml><?xml version="1.0" encoding="utf-8"?>
<sst xmlns="http://schemas.openxmlformats.org/spreadsheetml/2006/main" count="668" uniqueCount="277">
  <si>
    <t>Order
Number</t>
  </si>
  <si>
    <t>Export Paperwork</t>
  </si>
  <si>
    <t>DISPLAY UNITS</t>
  </si>
  <si>
    <t>DESIGN SELECTION AND MARKINGS</t>
  </si>
  <si>
    <t>Call Signs</t>
  </si>
  <si>
    <t>ACCESSORIES</t>
  </si>
  <si>
    <t>Order
Selection</t>
  </si>
  <si>
    <t>Description</t>
  </si>
  <si>
    <t>Increased vertical fin area</t>
  </si>
  <si>
    <t>Cowling hatch for easy oil and water check</t>
  </si>
  <si>
    <t>Door locks on both cabin doors</t>
  </si>
  <si>
    <t>4-point safety belts for each seat</t>
  </si>
  <si>
    <t>Instrumentation</t>
  </si>
  <si>
    <t>Engine</t>
  </si>
  <si>
    <t>Rotax engine warranty</t>
  </si>
  <si>
    <t>Stainless steel exhaust system</t>
  </si>
  <si>
    <t>Systems</t>
  </si>
  <si>
    <t>Parking brake</t>
  </si>
  <si>
    <t>Documents</t>
  </si>
  <si>
    <t>Engine Logbook</t>
  </si>
  <si>
    <t>Airplane Logbook</t>
  </si>
  <si>
    <t>Reinforced fuselage tail boom</t>
  </si>
  <si>
    <t>Removable rearview mirror attached under wing leading edge</t>
  </si>
  <si>
    <t>Large oil- and water cooler</t>
  </si>
  <si>
    <t>Control stick covers in leather "Noir" black</t>
  </si>
  <si>
    <t>Export Certificate</t>
  </si>
  <si>
    <t>Wheelpants and landing gear fairings on main wheels, combined wheelpant and leg fairing on nose wheel</t>
  </si>
  <si>
    <t>12V auxiliary power connector in cockpit</t>
  </si>
  <si>
    <r>
      <t xml:space="preserve">Price €
</t>
    </r>
    <r>
      <rPr>
        <b/>
        <i/>
        <u val="singleAccounting"/>
        <sz val="14"/>
        <rFont val="Arial"/>
        <family val="2"/>
      </rPr>
      <t xml:space="preserve">excl. </t>
    </r>
    <r>
      <rPr>
        <b/>
        <sz val="14"/>
        <rFont val="Arial"/>
        <family val="2"/>
      </rPr>
      <t>VAT</t>
    </r>
  </si>
  <si>
    <t>Exterior</t>
  </si>
  <si>
    <t>Interior</t>
  </si>
  <si>
    <t>Comfort Package "Light"</t>
  </si>
  <si>
    <t>Four color decals "Wave 1"</t>
  </si>
  <si>
    <t>Four color decals "Wave 2"</t>
  </si>
  <si>
    <t>Four color decals "Wave 4"</t>
  </si>
  <si>
    <t>Four color decals "Wave 5"</t>
  </si>
  <si>
    <t>Four color decals "Storm 1"</t>
  </si>
  <si>
    <t xml:space="preserve">Display in km/h, °C, Altitude ft - mbar and Vario ft/min  </t>
  </si>
  <si>
    <t xml:space="preserve">Display in kts, °C, Altitude ft - mbar and Vario ft/min  </t>
  </si>
  <si>
    <t xml:space="preserve">Display in kts, °F, Altitude ft - in Hg and Vario ft/min  </t>
  </si>
  <si>
    <t>Tires classified for 6 Ply Rating (PR)</t>
  </si>
  <si>
    <t>Weight *
[kg]</t>
  </si>
  <si>
    <t>AVIONIC</t>
  </si>
  <si>
    <t>Access to luggage compartment covered with cloth</t>
  </si>
  <si>
    <t>Advanced 3-blade ground adjustable composite propeller, spinner included</t>
  </si>
  <si>
    <t>Oil thermostat installed to the oil circuit</t>
  </si>
  <si>
    <t>Water thermostat installed to the cooling water circuit</t>
  </si>
  <si>
    <t>Double fresh air windows installed to the door windows</t>
  </si>
  <si>
    <t>Cowling with Camlock quick fasteners</t>
  </si>
  <si>
    <t>Main wheels 6.00 - 6"</t>
  </si>
  <si>
    <t>Modification of variable pitch hub for electric actuation</t>
  </si>
  <si>
    <t>Implementation of fast speed electric actuator</t>
  </si>
  <si>
    <t>Constant speed controller, 2 ¼”, installed to the instrument panel</t>
  </si>
  <si>
    <t>+</t>
  </si>
  <si>
    <t>Not available</t>
  </si>
  <si>
    <t>Weight
[kg]</t>
  </si>
  <si>
    <t>included</t>
  </si>
  <si>
    <t>Aircraft</t>
  </si>
  <si>
    <t>Easy accessible fuse and breaker panel on instrument console</t>
  </si>
  <si>
    <t>Deflectable sun visors</t>
  </si>
  <si>
    <t>AUTOPILOT (non- certified)</t>
  </si>
  <si>
    <t>Elevator Control includes: Altitude hold, Altitude select / change, Altitude preselect, Airspeed limits</t>
  </si>
  <si>
    <t>Call signs as decals in black prepared and attached
(1x per fuselage side, 1x lower wing skin, depending on national regulations)</t>
  </si>
  <si>
    <t xml:space="preserve">   Analog airspeed indicator (small)</t>
  </si>
  <si>
    <t xml:space="preserve">   Analog one pointer altimeter (small)</t>
  </si>
  <si>
    <t xml:space="preserve">   Magnetic compass with deviation table</t>
  </si>
  <si>
    <t>Stabilator Trim Control with electric actuator</t>
  </si>
  <si>
    <t>Photowindow / right door</t>
  </si>
  <si>
    <t>Photowindow / left door</t>
  </si>
  <si>
    <r>
      <t>Analog Instrumentation</t>
    </r>
    <r>
      <rPr>
        <sz val="10"/>
        <rFont val="Arial"/>
        <family val="2"/>
        <charset val="204"/>
      </rPr>
      <t xml:space="preserve"> - providing redundancy together with Glass Screen:</t>
    </r>
  </si>
  <si>
    <t>Thermostat Package</t>
  </si>
  <si>
    <t>CAN-RPM Rotax 912iS RPM Adapter to convert RPM signal for Controller</t>
  </si>
  <si>
    <t>Full EMS (Engine Monitoring System) functionality</t>
  </si>
  <si>
    <t>Dynon Skyview COM Radio SV-COM-X83 (8.33 kHz channel spacing) with control panel</t>
  </si>
  <si>
    <t>OPTIONS ENGINE / ENGINE SYSTEMS</t>
  </si>
  <si>
    <t xml:space="preserve">   Dynon SV-SYNVIS-280 Synthetic Vision</t>
  </si>
  <si>
    <t xml:space="preserve">   Push-to-Talk buttons on each control stick</t>
  </si>
  <si>
    <t xml:space="preserve">   Dynon SV-XPNDR 261 Mode S Transponder </t>
  </si>
  <si>
    <t>KANNAD AF 406 Compact ELT 406 MHz with remote control</t>
  </si>
  <si>
    <t>Analog Backup Instrumentation</t>
  </si>
  <si>
    <t>Aileron Control includes: Heading hold, Track hold, Bug select, Bug preselect, HSI nav, GPS steering</t>
  </si>
  <si>
    <t>Internally illuminated (backlit) dedicated button for activating Dynon Skyviews "LEVEL" mode</t>
  </si>
  <si>
    <t xml:space="preserve">Traffic Monitoring Function </t>
  </si>
  <si>
    <t xml:space="preserve">   Altitude Encoding provided by Dynon SkyView</t>
  </si>
  <si>
    <t>Dynon Autopilot</t>
  </si>
  <si>
    <r>
      <t xml:space="preserve">Price €
</t>
    </r>
    <r>
      <rPr>
        <b/>
        <i/>
        <u val="singleAccounting"/>
        <sz val="10"/>
        <rFont val="Arial"/>
        <family val="2"/>
      </rPr>
      <t xml:space="preserve">excl. </t>
    </r>
    <r>
      <rPr>
        <b/>
        <sz val="10"/>
        <rFont val="Arial"/>
        <family val="2"/>
      </rPr>
      <t>VAT</t>
    </r>
  </si>
  <si>
    <t>put a "X" to select</t>
  </si>
  <si>
    <t>2 luggage compartments, accessible through cabin</t>
  </si>
  <si>
    <t>All tires size 4.00 - 6"</t>
  </si>
  <si>
    <t>Tires qualified for 120km/h and 300 kg per tire</t>
  </si>
  <si>
    <t>Contoured composite main landing gear</t>
  </si>
  <si>
    <t>Long wheelbase</t>
  </si>
  <si>
    <t>Optimised engine shock mounts to improve vibration damping</t>
  </si>
  <si>
    <t>Aeronautical Plexiglass windshield, door windows and skylight, green tinted 
Rear side windows to improve oversight</t>
  </si>
  <si>
    <t>Cabin light installed to cabin ceiling</t>
  </si>
  <si>
    <t>UMA Light strip for center panel and throttlebox</t>
  </si>
  <si>
    <t>Illumination brightness continuously variable</t>
  </si>
  <si>
    <t>Elastic luggage net on each hat rack side</t>
  </si>
  <si>
    <t>AVIONIC OPTIONS</t>
  </si>
  <si>
    <t>AIRFRAME OPTIONS</t>
  </si>
  <si>
    <t>AUTOPILOT OPTIONS</t>
  </si>
  <si>
    <t>LEMO plug to powered Bose headset added to the wiring</t>
  </si>
  <si>
    <t>Dynon "Level Button" (included in HDX firmware)</t>
  </si>
  <si>
    <t>Dynon AP panel (included in HDX firmware)</t>
  </si>
  <si>
    <t>Pitch trim controled by Panel</t>
  </si>
  <si>
    <t>Dynon Skyview COM Radio SV-COM-X83 (8.33 kHz channel spacing) with horizontal control panel</t>
  </si>
  <si>
    <t xml:space="preserve">  </t>
  </si>
  <si>
    <t>CT selected with Options</t>
  </si>
  <si>
    <t>Complete System for Glider and Banner Towing</t>
  </si>
  <si>
    <t xml:space="preserve">Traffic Monitoring Function 
</t>
  </si>
  <si>
    <r>
      <t>Complete System for Glider and Banner Towing</t>
    </r>
    <r>
      <rPr>
        <i/>
        <sz val="10"/>
        <rFont val="Arial"/>
        <family val="2"/>
      </rPr>
      <t xml:space="preserve"> </t>
    </r>
  </si>
  <si>
    <t>Equipment installed to Medium instrument console 4 panels, providing the following instrumentation and functionality:</t>
  </si>
  <si>
    <t>Air induction by NACA Inlet in the cowling with integrated filter box with tubing to Aluminum Airbox connected to carburators</t>
  </si>
  <si>
    <t>Air induction by NACA Inlet in cowling with integrated filterbox and tubing to airbox on top of engine</t>
  </si>
  <si>
    <t>Carburator Heat installed</t>
  </si>
  <si>
    <t>OPTION ENGINE / ENGINE SYSTEMS</t>
  </si>
  <si>
    <t>Double pitot system / AoA probe, connected to ADAHRS</t>
  </si>
  <si>
    <r>
      <t xml:space="preserve">Upgrade - All Dynon Screens HDX Premium Version
</t>
    </r>
    <r>
      <rPr>
        <i/>
        <sz val="10"/>
        <rFont val="Arial"/>
        <family val="2"/>
      </rPr>
      <t>(only with option 10302 Package 3rd Dynon Display Skyview 7")</t>
    </r>
  </si>
  <si>
    <t>ADD ON EQUIPMENT</t>
  </si>
  <si>
    <t>Pilot´s Watch Hanhart PIONEER Preventor 9 
30 years Flight Design Special Edition</t>
  </si>
  <si>
    <t>Short wings with double winglets to reduce induced drag and increase directional stability</t>
  </si>
  <si>
    <t>Keyed ignition/mag switch</t>
  </si>
  <si>
    <t>Independent sensor and GPS units supporting all functions, installed at optimal locations</t>
  </si>
  <si>
    <t xml:space="preserve">Durable urethane exterior paint in white with a choice of colorful graphic decals </t>
  </si>
  <si>
    <t>Low drag stabilator with 70% span anti-servo tab</t>
  </si>
  <si>
    <t>Enhanced Durable urethane exterior paint in white with a choice of colorful graphic decals</t>
  </si>
  <si>
    <t>Lightweight high-output Lithium-Iron-Phosphate Battery 12V / 10Ah</t>
  </si>
  <si>
    <t xml:space="preserve">Luggage compartment fabric curtains </t>
  </si>
  <si>
    <t>Convenient accessory pocket on each door</t>
  </si>
  <si>
    <t>Large LED Landing Light</t>
  </si>
  <si>
    <t>Heat exchanger fitted to muffler for cabin Heat</t>
  </si>
  <si>
    <t>Reinforced ventral fin</t>
  </si>
  <si>
    <t>Aerotow release system with actuation handle in the cockpit and on the ventral fin</t>
  </si>
  <si>
    <t xml:space="preserve">4.00 - 6" Nosewheel </t>
  </si>
  <si>
    <t>6' Nosewheel fork fitted for larger nosewheel</t>
  </si>
  <si>
    <t>Green tinted photowindow in left door, 165 x 260 mm, sliding upwards</t>
  </si>
  <si>
    <t>Seat covers for Sport Seat (included in Comfort Package Plus) in leather "Noir" black</t>
  </si>
  <si>
    <t xml:space="preserve">Map pockets in console matching synthetic black leather </t>
  </si>
  <si>
    <t>Interior paint brown with speckles beige / white, matching the leather seats</t>
  </si>
  <si>
    <t>Traffic Monitoring Function  - provides traffic information on the Dynon display monitoring ADSB, Mode S and FLARM Data</t>
  </si>
  <si>
    <t>Autopilot coupled directly with the Dynon Skyview Screens and Controls</t>
  </si>
  <si>
    <t>Panel mounted autopilot control using Dynon Autopilot Panel</t>
  </si>
  <si>
    <t>2 way adjustable seats (leg length and height) coupled in inclination) with backrest</t>
  </si>
  <si>
    <t>Dual controls, conventional, three-axis</t>
  </si>
  <si>
    <t>Electronic flap control with LED indicator and pre-selector switch</t>
  </si>
  <si>
    <t>Aluminium trim plates on rudder and aileron, electric trim on stabilator</t>
  </si>
  <si>
    <t xml:space="preserve">   Dynon Two-Place Stereo Intercom SV-INTERCOM-2S horizontal panel</t>
  </si>
  <si>
    <t xml:space="preserve">   Dynon Two-Place Stereo Intercom SV-INTERCOM-2S</t>
  </si>
  <si>
    <t>Rotax 912 ULS (100hp); TBO 2.000 hrs; installed ready-to-fly</t>
  </si>
  <si>
    <t xml:space="preserve">Exterior </t>
  </si>
  <si>
    <t>Sport seats with headrest included</t>
  </si>
  <si>
    <t>Large LED landing light on the lower engine cowl</t>
  </si>
  <si>
    <t>Tundra sized wheel pants</t>
  </si>
  <si>
    <t>Sliding Fresh air window from Comfort Package Plus remains unaffected</t>
  </si>
  <si>
    <t>Green tinted photowindow in right door, 165 x 260 mm, sliding upwards</t>
  </si>
  <si>
    <t>High quality ergonomic form cast seat cushion</t>
  </si>
  <si>
    <t xml:space="preserve">Inflatable cushions to allow fine adjustment of seat and back comfort </t>
  </si>
  <si>
    <t>Inflatable cushions to allow fine adjustment of seat and back comfor</t>
  </si>
  <si>
    <t>Map pockets in console matching synthetic black leathe</t>
  </si>
  <si>
    <t>2x Bose A20 Bluetooth Headset  includes Lemo plugs</t>
  </si>
  <si>
    <t xml:space="preserve">Large LED Landing Light </t>
  </si>
  <si>
    <t>2x Bose A20 Bluetooth Headsets includes Lemo plug</t>
  </si>
  <si>
    <t xml:space="preserve">   Center panel located 7” SkyView MFD Display  </t>
  </si>
  <si>
    <t xml:space="preserve">Control stick covers in "Pegaso" light brown leather </t>
  </si>
  <si>
    <t>Anthracite mini floor carpets</t>
  </si>
  <si>
    <t>(Only with Premium Comfort Package CTLS GT)</t>
  </si>
  <si>
    <t>3 Blade Constant Speed Variable Pitch Propeller (912ULS)</t>
  </si>
  <si>
    <t>3 Blade Constant Speed Variable Pitch Propeller (912iS Only)</t>
  </si>
  <si>
    <t>Cockpit located 2-axis manual trim system (rudder/ aileron)</t>
  </si>
  <si>
    <t>Heat distribution in cockpit through several air nozzles</t>
  </si>
  <si>
    <t>LED Illumination of the fuel indicators</t>
  </si>
  <si>
    <t xml:space="preserve">Extra wide cabin doors with gas spring lift struts  </t>
  </si>
  <si>
    <t xml:space="preserve">Steerable front wheel with elastomer shock absorbsion  </t>
  </si>
  <si>
    <t>2 convenient storage trays on the cabin floor</t>
  </si>
  <si>
    <t>Baggage tie-down hooks in the luggage compartment</t>
  </si>
  <si>
    <t>Flight controls in area of baggage compartment protected with lightweight covers</t>
  </si>
  <si>
    <t xml:space="preserve">lengthened cabin interior for comfort and utility  </t>
  </si>
  <si>
    <t>Hat/purse rack behind the pilot seats</t>
  </si>
  <si>
    <t>Full digital EMS (Engine Monitoring System) functionality</t>
  </si>
  <si>
    <t>Wi-Fi function for transferring data from popular flight planning apps</t>
  </si>
  <si>
    <t>Two map trays on the lower side of the instrument console</t>
  </si>
  <si>
    <r>
      <t xml:space="preserve"> Ability to use PocketFMS - AeroData Navigation and Obstacle Database, available by subscription - </t>
    </r>
    <r>
      <rPr>
        <b/>
        <i/>
        <sz val="10"/>
        <rFont val="Arial"/>
        <family val="2"/>
      </rPr>
      <t>Not included.</t>
    </r>
  </si>
  <si>
    <t xml:space="preserve">Aluminium trim plates on rudder and aileron, electric trim on stabilator </t>
  </si>
  <si>
    <t xml:space="preserve">Two color decals "Checkered Flag 1" </t>
  </si>
  <si>
    <t xml:space="preserve">Two color decals "Checkered Flag 2" </t>
  </si>
  <si>
    <t>Color decals "Jubilee Design"</t>
  </si>
  <si>
    <t>Color Decals "Checkered Flag 1"</t>
  </si>
  <si>
    <t>Color Decals "Checkered Flag 2"</t>
  </si>
  <si>
    <t>-</t>
  </si>
  <si>
    <t>Color Decals "Jubilee"</t>
  </si>
  <si>
    <r>
      <t xml:space="preserve">Price €
</t>
    </r>
    <r>
      <rPr>
        <b/>
        <i/>
        <u val="singleAccounting"/>
        <sz val="14"/>
        <rFont val="Arial"/>
        <family val="2"/>
      </rPr>
      <t xml:space="preserve">excl. </t>
    </r>
    <r>
      <rPr>
        <b/>
        <sz val="14"/>
        <rFont val="Arial"/>
        <family val="2"/>
      </rPr>
      <t xml:space="preserve">VAT
</t>
    </r>
  </si>
  <si>
    <t>3 Blade Constant Speed Variable Pitch Propeller  (912iS only)</t>
  </si>
  <si>
    <t xml:space="preserve">* weights can differ by 3% of the total specified weight  ** Total payment value enhances by legally required value added taxes as applicable
Payment schedule: 5.000 € at slot reservation, 15.000€ at production start (5 months before delivery), payments are secured, balance at delivery ex Eisenach Germany
Prices and technical specifications are subject to change without previous notice
Prices for equipment are incl. installation on new aircraft delivery ex Flight Design, Eisenach Germany
 </t>
  </si>
  <si>
    <t>USB Socket installed to the instrument panel</t>
  </si>
  <si>
    <t>Interior paint grey with speckles anthracite / white</t>
  </si>
  <si>
    <t>Aeronautical Plexiglass windshield, door windows and skylight, green tinted</t>
  </si>
  <si>
    <t>Improved handling toughness due to reinforced composite layup</t>
  </si>
  <si>
    <t>Reinforced fairings</t>
  </si>
  <si>
    <t>Two tone cabin interior paint, grey / anthracite, structured surface, high abrasion resistance</t>
  </si>
  <si>
    <t>Reinforced seats</t>
  </si>
  <si>
    <t>Slipper Clutch as protection against shock loading of engine by ground contact of propeller</t>
  </si>
  <si>
    <t>Compliance</t>
  </si>
  <si>
    <t>ASTM F2245 compliant</t>
  </si>
  <si>
    <t>Maximum Takeoff Mass 600 kg (1320 lbs)</t>
  </si>
  <si>
    <t>Components ASTM compliant as required (Engine, Airframe Parachute System)</t>
  </si>
  <si>
    <t>EASA Restricted Type Certificate as LSA Aircraft within ELA 1</t>
  </si>
  <si>
    <t>Aircraft produced in conformance with EASA Restricted Type Certificate</t>
  </si>
  <si>
    <t>Non- certified Engine and Propeller (certified as part of the aircraft)</t>
  </si>
  <si>
    <t>Aircraft produced under oversight of approved EASA Part 21 production organization</t>
  </si>
  <si>
    <t>Aircraft documentation as required for registration at a National Aviation Authority in a EASA member state</t>
  </si>
  <si>
    <t>Pocket at each door</t>
  </si>
  <si>
    <t>Acces to luggage compartment from outside, with separate door locks</t>
  </si>
  <si>
    <t>All instruments illuminated, including backup instruments</t>
  </si>
  <si>
    <t>Anti- Collision- Light &amp; Position Lights to ASTM Nightflight requirement</t>
  </si>
  <si>
    <t xml:space="preserve">Aircraft produced in conformance with LSA design standard and applicable LSA rule </t>
  </si>
  <si>
    <t>Engine ASTM compliant</t>
  </si>
  <si>
    <t>LSA Conformity statement (FAA Form 8130-15 or equivalent, as required by country)</t>
  </si>
  <si>
    <t>Matco Main wheels with hydraulic disk brakes</t>
  </si>
  <si>
    <t xml:space="preserve">Large sized instrument console with four individual panels </t>
  </si>
  <si>
    <t>Price List CT Series 600kg Class
Model Year 2018</t>
  </si>
  <si>
    <t>Price List No.: 2017-CT 600-00</t>
  </si>
  <si>
    <r>
      <t xml:space="preserve">AIRPLANE PLATFORMS READY TO FLY include:
</t>
    </r>
    <r>
      <rPr>
        <b/>
        <i/>
        <sz val="14"/>
        <rFont val="Arial"/>
        <family val="2"/>
      </rPr>
      <t xml:space="preserve">Dynon Digital cockpit, Transponder, Radio &amp; Intercom, Airframe Parachute, Comfort Package Light
</t>
    </r>
  </si>
  <si>
    <t>Rotax 912 Series (100 hp); TBO 2.000 hrs; installed ready-to-fly</t>
  </si>
  <si>
    <t>CTLS  600kg class as per the basic aircraft specification above. 
Platform specific enhancements as follows:</t>
  </si>
  <si>
    <t>Equipment installed in large instrument console with 4 panels, provided with the following avionics, instrumentation and functionality:</t>
  </si>
  <si>
    <t>Dual Dynon SkyView SV-D1000 Touch Displays (10'' landscape format) with one integrated backup battery</t>
  </si>
  <si>
    <t>Parachute Rescue system, suitable for MTOW 600 kg, ASTM compliant</t>
  </si>
  <si>
    <t>Wing tanks, 65 l each = 130 l total fuel, vented by NACA Inlets installed to the winglets</t>
  </si>
  <si>
    <t>Flight Training Supplement in English</t>
  </si>
  <si>
    <t>Pilot Operation Handbool in English</t>
  </si>
  <si>
    <t>Maintenance Manual in English</t>
  </si>
  <si>
    <t>Optimized fuel system</t>
  </si>
  <si>
    <t>CTLS 600 kg class as per the basic aircraft specification above. Platform specific enhancements are as follows:</t>
  </si>
  <si>
    <t>Dynon Double Display SkyView SV-D1000 (10'' landscape format) with one integrated backup battery</t>
  </si>
  <si>
    <r>
      <t xml:space="preserve">Rotax 912 iS UL Sport (100 hp), 4-stroke, 4-cylinder horizontally-opposed spark ignition engine </t>
    </r>
    <r>
      <rPr>
        <b/>
        <u/>
        <sz val="10"/>
        <rFont val="Arial"/>
        <family val="2"/>
      </rPr>
      <t>with electronic fuel injection</t>
    </r>
    <r>
      <rPr>
        <sz val="10"/>
        <rFont val="Arial"/>
        <family val="2"/>
      </rPr>
      <t>; TBO 2.000 hrs; installed ready-to-fly</t>
    </r>
  </si>
  <si>
    <t>Large LED Landing Light (non certified) integrated in lower cowling</t>
  </si>
  <si>
    <t>Tundra Wheels CTLS GT600</t>
  </si>
  <si>
    <t>Design Selection and Markings</t>
  </si>
  <si>
    <r>
      <t xml:space="preserve">Pilot´s Watch Hanhart PIONEER Preventor 9 
</t>
    </r>
    <r>
      <rPr>
        <i/>
        <sz val="10"/>
        <rFont val="Arial"/>
        <family val="2"/>
      </rPr>
      <t>30 years Flight Design Special Edition</t>
    </r>
  </si>
  <si>
    <t xml:space="preserve">Upgrade - Dual 10" Skyview Displays in HDX Premium Version
</t>
  </si>
  <si>
    <t xml:space="preserve">LSA Conformity Statement </t>
  </si>
  <si>
    <t>PAPERWORK</t>
  </si>
  <si>
    <r>
      <t xml:space="preserve">Two tone cabin interior paint, brown / beige </t>
    </r>
    <r>
      <rPr>
        <i/>
        <sz val="10"/>
        <rFont val="Arial"/>
        <family val="2"/>
        <charset val="204"/>
      </rPr>
      <t xml:space="preserve">structured surface, high abrasion resistance </t>
    </r>
    <r>
      <rPr>
        <i/>
        <sz val="10"/>
        <rFont val="Arial"/>
        <family val="2"/>
        <charset val="204"/>
      </rPr>
      <t>(specially for Interior Leather "Noir" Black; instead of standard paint)</t>
    </r>
  </si>
  <si>
    <r>
      <t xml:space="preserve">Light Brown Leather "Pegaso"  - Sport Seat and Interior color option 
</t>
    </r>
    <r>
      <rPr>
        <i/>
        <sz val="10"/>
        <rFont val="Arial"/>
        <family val="2"/>
      </rPr>
      <t>(Only with Premium Comfort Package CTLS GT600)</t>
    </r>
  </si>
  <si>
    <r>
      <t xml:space="preserve">Black Leather "Noir"  - Sport Seat and Interior color option 
</t>
    </r>
    <r>
      <rPr>
        <i/>
        <sz val="10"/>
        <rFont val="Arial"/>
        <family val="2"/>
      </rPr>
      <t>(Only with Premium Comfort Package CTLS GT600)</t>
    </r>
  </si>
  <si>
    <r>
      <t xml:space="preserve">Black Leather "Noir" Black - Sport Seat and Interior color option  
</t>
    </r>
    <r>
      <rPr>
        <i/>
        <sz val="10"/>
        <rFont val="Arial"/>
        <family val="2"/>
      </rPr>
      <t>(only with Comfort Package Premium for CTLS GT600)</t>
    </r>
  </si>
  <si>
    <r>
      <t xml:space="preserve">Two tone cabin interior paint, brown / beige structured surface, high abrasion resistance </t>
    </r>
    <r>
      <rPr>
        <sz val="10"/>
        <rFont val="Arial"/>
        <family val="2"/>
      </rPr>
      <t>(specially for Interior Leather "Noir" Black; instead of standard paint)</t>
    </r>
  </si>
  <si>
    <t xml:space="preserve">3rd Dynon Skyview 7" Multi Function Display - Upgrade to Triple Display Arrangement </t>
  </si>
  <si>
    <t xml:space="preserve">3rd Dynon Skyview 7" MFD Display- Upgrade to Triple Display Arrangement </t>
  </si>
  <si>
    <t>Upgrade - Dual 10" Skyview Displays in HDX Premium Version</t>
  </si>
  <si>
    <r>
      <t xml:space="preserve">CTLS 
</t>
    </r>
    <r>
      <rPr>
        <b/>
        <i/>
        <sz val="14"/>
        <rFont val="Arial"/>
        <family val="2"/>
      </rPr>
      <t>GT600</t>
    </r>
    <r>
      <rPr>
        <b/>
        <sz val="14"/>
        <rFont val="Arial"/>
        <family val="2"/>
      </rPr>
      <t xml:space="preserve">
</t>
    </r>
    <r>
      <rPr>
        <b/>
        <sz val="10"/>
        <rFont val="Arial"/>
        <family val="2"/>
      </rPr>
      <t>"Grand Touring"</t>
    </r>
  </si>
  <si>
    <t>Dynon ADAHRS (Air Data Attitude Heading Reference System) including backup</t>
  </si>
  <si>
    <r>
      <rPr>
        <b/>
        <sz val="10"/>
        <rFont val="Arial"/>
        <family val="2"/>
      </rPr>
      <t xml:space="preserve">3 Display Dynon HDX Premium Glass Cockpit: </t>
    </r>
    <r>
      <rPr>
        <sz val="10"/>
        <rFont val="Arial"/>
        <family val="2"/>
      </rPr>
      <t xml:space="preserve">
Dual Dynon SkyView SV-HDX1100/A Touch Displays (10'' landscape format) and one Dynon Skyview SV-HDX800/A Touch Display (7" lanscape format) with two integrated backup batteries</t>
    </r>
  </si>
  <si>
    <t>Dynon ADAHRS (Air Data Attitude Heading Reference System) including back up</t>
  </si>
  <si>
    <r>
      <rPr>
        <b/>
        <i/>
        <sz val="14"/>
        <rFont val="Arial"/>
        <family val="2"/>
      </rPr>
      <t>CTLS 600 "Grand Touring"</t>
    </r>
    <r>
      <rPr>
        <b/>
        <i/>
        <sz val="10"/>
        <rFont val="Arial"/>
        <family val="2"/>
      </rPr>
      <t xml:space="preserve">
(Engine Rotax 912ULS Carburated 100hp, Dual Dynon 10" screens, with Comfort Package Light)</t>
    </r>
  </si>
  <si>
    <r>
      <rPr>
        <b/>
        <i/>
        <sz val="14"/>
        <rFont val="Arial"/>
        <family val="2"/>
      </rPr>
      <t>CTLS 600tc "Grand Touring"</t>
    </r>
    <r>
      <rPr>
        <b/>
        <i/>
        <sz val="10"/>
        <rFont val="Arial"/>
        <family val="2"/>
      </rPr>
      <t xml:space="preserve">
(EASA Certified, Engine Rotax 912ULS Carburated 100hp, 
3 Dynon Display HDX Premium Glass Cockpit, with Comfort Package Light)</t>
    </r>
  </si>
  <si>
    <r>
      <rPr>
        <b/>
        <i/>
        <sz val="14"/>
        <rFont val="Arial"/>
        <family val="2"/>
      </rPr>
      <t>CTLSi 600tc "Grand Touring"</t>
    </r>
    <r>
      <rPr>
        <b/>
        <i/>
        <sz val="10"/>
        <rFont val="Arial"/>
        <family val="2"/>
      </rPr>
      <t xml:space="preserve">
(EASA certified, Engine Rotax 912iS Injected 100hp, 3 Dynon Display HDX Premium Glass Cockpit, with Comfort Package Light)</t>
    </r>
  </si>
  <si>
    <t>Tundra Wheel CTLS 600</t>
  </si>
  <si>
    <t xml:space="preserve">Flight Design CTLS 600 "Grand Touring"
 LSA 600kg Class
Model Year 2018
</t>
  </si>
  <si>
    <t xml:space="preserve">Flight Design CTLS 600tc "Grand Touring"
EASA certified 600kg Class
Model Year 2018
</t>
  </si>
  <si>
    <t>Artex 345 ELT 406 MHz with remote control</t>
  </si>
  <si>
    <r>
      <rPr>
        <b/>
        <i/>
        <sz val="14"/>
        <rFont val="Arial"/>
        <family val="2"/>
      </rPr>
      <t>CTLSi 600 "Grand Touring"</t>
    </r>
    <r>
      <rPr>
        <b/>
        <i/>
        <sz val="10"/>
        <rFont val="Arial"/>
        <family val="2"/>
      </rPr>
      <t xml:space="preserve">
(Engine Rotax 912iS fuel injected 100hp, Dual Dynon 10" Screens, with Comfort Package Light)</t>
    </r>
  </si>
  <si>
    <t>Dual Band Dynon SV-ADSB-472 ADSB function In, 
FULL ADS-B and radar traffic</t>
  </si>
  <si>
    <t>Weather Receiver - free text and graphical weather</t>
  </si>
  <si>
    <t>Dynon ADSB In, Weather Receiver and GPS 2020 compliant</t>
  </si>
  <si>
    <t xml:space="preserve">GPS US ADS-B Out 2020 compliant </t>
  </si>
  <si>
    <t>Fuel system with two redundant electric fuel pumps, header tank, fuel return lines and 
fuel tank selector valve, with audio and visual fuel low level warning</t>
  </si>
  <si>
    <t>Long boom fuselage with prooven CT Safety Cell and 6 windows</t>
  </si>
  <si>
    <t>All Aircraft Platforms include:</t>
  </si>
  <si>
    <t>Aircraft Platform CTLS 600 (MTOM 600kg)</t>
  </si>
  <si>
    <t>Aircraft Platform CTLS 600tc (MTOM 600kg)</t>
  </si>
  <si>
    <t>Aircraft Platform CTLSi 600 (MTOM 600 kg)</t>
  </si>
  <si>
    <t>Aircraft Platform CTLSi 600tc (MTOM 600 kg)</t>
  </si>
  <si>
    <t>Premium Comfort Package CTLS GT incl. Nightflight Package (non certified)</t>
  </si>
  <si>
    <t>Premium Comfort Package CTLS GT incl. Nightflight Package (non-certified)</t>
  </si>
  <si>
    <t>Premium Comfort Package CTLS GT600, including Nightflight Package (non certified)</t>
  </si>
  <si>
    <r>
      <t xml:space="preserve">CTLS </t>
    </r>
    <r>
      <rPr>
        <b/>
        <i/>
        <sz val="14"/>
        <rFont val="Arial"/>
        <family val="2"/>
      </rPr>
      <t>GT600tc</t>
    </r>
    <r>
      <rPr>
        <b/>
        <sz val="14"/>
        <rFont val="Arial"/>
        <family val="2"/>
      </rPr>
      <t xml:space="preserve">
</t>
    </r>
    <r>
      <rPr>
        <b/>
        <sz val="10"/>
        <rFont val="Arial"/>
        <family val="2"/>
      </rPr>
      <t>"Grand Touring"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</si>
</sst>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43" formatCode="_-* #,##0.00\ _€_-;\-* #,##0.00\ _€_-;_-* &quot;-&quot;??\ _€_-;_-@_-"/>
    <numFmt numFmtId="164" formatCode="0.0"/>
    <numFmt numFmtId="165" formatCode="#,##0.00\ &quot;€&quot;"/>
    <numFmt numFmtId="166" formatCode="_-[$$-409]* #,##0.00_ ;_-[$$-409]* \-#,##0.00\ ;_-[$$-409]* &quot;-&quot;??_ ;_-@_ "/>
    <numFmt numFmtId="167" formatCode="_-* #,##0.00\ [$€-407]_-;\-* #,##0.00\ [$€-407]_-;_-* &quot;-&quot;??\ [$€-407]_-;_-@_-"/>
    <numFmt numFmtId="168" formatCode="_-* #,##0\ &quot;€&quot;_-;\-* #,##0\ &quot;€&quot;_-;_-* &quot;-&quot;??\ &quot;€&quot;_-;_-@_-"/>
  </numFmts>
  <fonts count="28" x14ac:knownFonts="1">
    <font>
      <sz val="10"/>
      <name val="Arial"/>
    </font>
    <font>
      <sz val="10"/>
      <name val="Arial"/>
    </font>
    <font>
      <b/>
      <sz val="10"/>
      <name val="Arial"/>
      <family val="2"/>
    </font>
    <font>
      <b/>
      <sz val="14"/>
      <name val="Arial"/>
      <family val="2"/>
    </font>
    <font>
      <b/>
      <sz val="12"/>
      <name val="Arial"/>
      <family val="2"/>
    </font>
    <font>
      <b/>
      <i/>
      <sz val="10"/>
      <name val="Arial"/>
      <family val="2"/>
    </font>
    <font>
      <sz val="10"/>
      <name val="Arial"/>
      <family val="2"/>
    </font>
    <font>
      <sz val="12"/>
      <name val="Arial"/>
      <family val="2"/>
    </font>
    <font>
      <sz val="8"/>
      <name val="Arial"/>
      <family val="2"/>
    </font>
    <font>
      <b/>
      <sz val="24"/>
      <name val="Arial"/>
      <family val="2"/>
    </font>
    <font>
      <sz val="8"/>
      <name val="Arial"/>
      <family val="2"/>
    </font>
    <font>
      <b/>
      <sz val="18"/>
      <name val="Arial"/>
      <family val="2"/>
    </font>
    <font>
      <b/>
      <i/>
      <u val="singleAccounting"/>
      <sz val="14"/>
      <name val="Arial"/>
      <family val="2"/>
    </font>
    <font>
      <i/>
      <sz val="10"/>
      <name val="Arial"/>
      <family val="2"/>
    </font>
    <font>
      <b/>
      <i/>
      <sz val="8"/>
      <color indexed="9"/>
      <name val="Arial"/>
      <family val="2"/>
    </font>
    <font>
      <b/>
      <i/>
      <sz val="8"/>
      <name val="Arial"/>
      <family val="2"/>
    </font>
    <font>
      <b/>
      <u/>
      <sz val="10"/>
      <name val="Arial"/>
      <family val="2"/>
    </font>
    <font>
      <sz val="10"/>
      <name val="Arial"/>
      <family val="2"/>
      <charset val="204"/>
    </font>
    <font>
      <sz val="10"/>
      <name val="Arial"/>
      <family val="2"/>
    </font>
    <font>
      <b/>
      <sz val="10"/>
      <color indexed="8"/>
      <name val="Arial"/>
      <family val="2"/>
    </font>
    <font>
      <b/>
      <sz val="14"/>
      <color indexed="8"/>
      <name val="Arial"/>
      <family val="2"/>
    </font>
    <font>
      <b/>
      <i/>
      <sz val="14"/>
      <name val="Arial"/>
      <family val="2"/>
    </font>
    <font>
      <sz val="10"/>
      <color rgb="FFFF0000"/>
      <name val="Arial"/>
      <family val="2"/>
    </font>
    <font>
      <b/>
      <sz val="10"/>
      <color rgb="FFFF0000"/>
      <name val="Arial"/>
      <family val="2"/>
    </font>
    <font>
      <sz val="10"/>
      <color theme="1"/>
      <name val="Arial"/>
      <family val="2"/>
    </font>
    <font>
      <b/>
      <i/>
      <u val="singleAccounting"/>
      <sz val="10"/>
      <name val="Arial"/>
      <family val="2"/>
    </font>
    <font>
      <i/>
      <sz val="10"/>
      <name val="Arial"/>
      <family val="2"/>
      <charset val="204"/>
    </font>
    <font>
      <b/>
      <i/>
      <sz val="10"/>
      <name val="Arial"/>
      <family val="2"/>
      <charset val="204"/>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2">
    <xf numFmtId="0" fontId="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xf numFmtId="44"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203">
    <xf numFmtId="0" fontId="0" fillId="0" borderId="0" xfId="0"/>
    <xf numFmtId="0" fontId="7"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xf numFmtId="0" fontId="6" fillId="0" borderId="0" xfId="0" applyFont="1" applyFill="1" applyBorder="1" applyAlignment="1"/>
    <xf numFmtId="167" fontId="2" fillId="0" borderId="0" xfId="5" applyNumberFormat="1" applyFont="1" applyFill="1" applyBorder="1" applyAlignment="1">
      <alignment horizontal="center" vertical="center" wrapText="1"/>
    </xf>
    <xf numFmtId="0" fontId="2" fillId="2" borderId="0" xfId="0" applyFont="1" applyFill="1" applyBorder="1" applyAlignment="1">
      <alignment horizontal="center"/>
    </xf>
    <xf numFmtId="0" fontId="2" fillId="0" borderId="0" xfId="0" applyFont="1" applyFill="1" applyBorder="1" applyAlignment="1">
      <alignment horizontal="center"/>
    </xf>
    <xf numFmtId="0" fontId="0" fillId="0" borderId="0" xfId="0" applyFill="1"/>
    <xf numFmtId="0" fontId="6" fillId="0" borderId="0" xfId="0" applyFont="1" applyFill="1"/>
    <xf numFmtId="165" fontId="2" fillId="0" borderId="1" xfId="5" applyNumberFormat="1" applyFont="1" applyFill="1" applyBorder="1" applyAlignment="1">
      <alignment horizontal="right" vertical="center" wrapText="1" indent="1"/>
    </xf>
    <xf numFmtId="0" fontId="0" fillId="0" borderId="0" xfId="0" applyFill="1" applyAlignment="1">
      <alignment vertical="center"/>
    </xf>
    <xf numFmtId="0" fontId="14" fillId="3"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Fill="1" applyBorder="1" applyAlignment="1">
      <alignment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4" borderId="1" xfId="0" applyFont="1" applyFill="1" applyBorder="1" applyAlignment="1">
      <alignment vertical="center" wrapText="1"/>
    </xf>
    <xf numFmtId="166" fontId="3" fillId="4" borderId="1" xfId="0" applyNumberFormat="1" applyFont="1" applyFill="1" applyBorder="1" applyAlignment="1">
      <alignment vertical="center" wrapText="1"/>
    </xf>
    <xf numFmtId="8" fontId="3" fillId="4" borderId="1" xfId="0" applyNumberFormat="1" applyFont="1" applyFill="1" applyBorder="1" applyAlignment="1">
      <alignment vertical="center" wrapText="1"/>
    </xf>
    <xf numFmtId="167" fontId="3" fillId="4" borderId="1" xfId="5" applyNumberFormat="1" applyFont="1" applyFill="1" applyBorder="1" applyAlignment="1">
      <alignment vertical="center" wrapText="1"/>
    </xf>
    <xf numFmtId="0" fontId="3" fillId="4" borderId="3" xfId="0" applyFont="1" applyFill="1" applyBorder="1" applyAlignment="1">
      <alignment vertical="center" wrapText="1"/>
    </xf>
    <xf numFmtId="0" fontId="7" fillId="0" borderId="7" xfId="0" applyFont="1" applyFill="1" applyBorder="1" applyAlignment="1">
      <alignment horizontal="center" vertical="center" wrapText="1"/>
    </xf>
    <xf numFmtId="0" fontId="6" fillId="0" borderId="0" xfId="6" applyFill="1"/>
    <xf numFmtId="0" fontId="0" fillId="0" borderId="0" xfId="0" applyFill="1" applyAlignment="1">
      <alignment horizontal="left"/>
    </xf>
    <xf numFmtId="0" fontId="7" fillId="2" borderId="3" xfId="0" applyFont="1" applyFill="1" applyBorder="1" applyAlignment="1">
      <alignment horizontal="center" vertical="center" wrapText="1"/>
    </xf>
    <xf numFmtId="0" fontId="6" fillId="0" borderId="0" xfId="6" applyFont="1" applyFill="1"/>
    <xf numFmtId="0" fontId="0" fillId="0" borderId="0" xfId="0" applyFill="1" applyAlignment="1">
      <alignment horizontal="center" vertical="center"/>
    </xf>
    <xf numFmtId="0" fontId="20" fillId="4" borderId="1" xfId="0" applyFont="1" applyFill="1" applyBorder="1" applyAlignment="1">
      <alignment vertical="center" wrapText="1"/>
    </xf>
    <xf numFmtId="3" fontId="19" fillId="0" borderId="1" xfId="0" applyNumberFormat="1" applyFont="1" applyBorder="1" applyAlignment="1" applyProtection="1">
      <alignment horizontal="center" vertical="center"/>
      <protection locked="0"/>
    </xf>
    <xf numFmtId="3" fontId="19" fillId="0" borderId="0" xfId="0" applyNumberFormat="1" applyFont="1" applyFill="1" applyBorder="1" applyAlignment="1" applyProtection="1">
      <alignment horizontal="center" vertical="center" wrapText="1"/>
    </xf>
    <xf numFmtId="167" fontId="19" fillId="0" borderId="0" xfId="5"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2" fillId="0" borderId="0" xfId="0" applyFont="1" applyFill="1" applyBorder="1" applyAlignment="1"/>
    <xf numFmtId="0" fontId="2" fillId="0" borderId="1" xfId="4"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6"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167" fontId="3" fillId="4" borderId="6" xfId="5"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0" borderId="1" xfId="4" applyNumberFormat="1" applyFont="1" applyFill="1" applyBorder="1" applyAlignment="1">
      <alignment horizontal="center" vertical="center" wrapText="1"/>
    </xf>
    <xf numFmtId="164" fontId="2" fillId="0" borderId="4" xfId="4" applyNumberFormat="1" applyFont="1" applyFill="1" applyBorder="1" applyAlignment="1">
      <alignment horizontal="center" vertical="center" wrapText="1"/>
    </xf>
    <xf numFmtId="164" fontId="2" fillId="0" borderId="10" xfId="4"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6" applyFont="1" applyFill="1" applyBorder="1" applyAlignment="1">
      <alignment vertical="center" wrapText="1"/>
    </xf>
    <xf numFmtId="0" fontId="0" fillId="0" borderId="9" xfId="0" applyFill="1" applyBorder="1" applyAlignment="1">
      <alignment vertical="center"/>
    </xf>
    <xf numFmtId="0" fontId="11" fillId="0" borderId="9" xfId="0" applyFont="1" applyFill="1" applyBorder="1" applyAlignment="1">
      <alignment horizontal="center" vertical="center" wrapText="1"/>
    </xf>
    <xf numFmtId="0" fontId="0" fillId="0" borderId="2" xfId="0" applyFill="1" applyBorder="1"/>
    <xf numFmtId="43" fontId="2" fillId="0" borderId="1" xfId="4" applyNumberFormat="1" applyFont="1" applyFill="1" applyBorder="1" applyAlignment="1">
      <alignment horizontal="right" vertical="center" wrapText="1" indent="1"/>
    </xf>
    <xf numFmtId="3" fontId="19" fillId="0" borderId="1" xfId="0" applyNumberFormat="1" applyFont="1" applyFill="1" applyBorder="1" applyAlignment="1" applyProtection="1">
      <alignment horizontal="center" vertical="center"/>
      <protection locked="0"/>
    </xf>
    <xf numFmtId="3" fontId="23" fillId="0" borderId="1" xfId="0" applyNumberFormat="1" applyFont="1" applyFill="1" applyBorder="1" applyAlignment="1" applyProtection="1">
      <alignment horizontal="center" vertical="center"/>
      <protection locked="0"/>
    </xf>
    <xf numFmtId="164" fontId="4" fillId="0" borderId="6" xfId="0" applyNumberFormat="1" applyFont="1" applyFill="1" applyBorder="1" applyAlignment="1">
      <alignment horizontal="center" vertical="center" wrapText="1"/>
    </xf>
    <xf numFmtId="165" fontId="4" fillId="0" borderId="6" xfId="5" applyNumberFormat="1" applyFont="1" applyFill="1" applyBorder="1" applyAlignment="1">
      <alignment horizontal="right" vertical="center" wrapText="1" indent="1"/>
    </xf>
    <xf numFmtId="164" fontId="2" fillId="5" borderId="4" xfId="4"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15" fillId="5" borderId="3"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vertical="center" wrapText="1"/>
    </xf>
    <xf numFmtId="0" fontId="6" fillId="5" borderId="1" xfId="6" applyFont="1" applyFill="1" applyBorder="1" applyAlignment="1">
      <alignment horizontal="left" vertical="center" wrapText="1"/>
    </xf>
    <xf numFmtId="165" fontId="2" fillId="5" borderId="1" xfId="5" applyNumberFormat="1" applyFont="1" applyFill="1" applyBorder="1" applyAlignment="1">
      <alignment horizontal="right" vertical="center" wrapText="1" indent="1"/>
    </xf>
    <xf numFmtId="0" fontId="11" fillId="0" borderId="4" xfId="0" applyFont="1" applyFill="1" applyBorder="1" applyAlignment="1">
      <alignment horizontal="right" vertical="center" wrapText="1"/>
    </xf>
    <xf numFmtId="0" fontId="6" fillId="5" borderId="4" xfId="0" applyFont="1" applyFill="1" applyBorder="1" applyAlignment="1">
      <alignment vertical="center" wrapText="1"/>
    </xf>
    <xf numFmtId="164" fontId="2" fillId="5" borderId="10" xfId="4" applyNumberFormat="1" applyFont="1" applyFill="1" applyBorder="1" applyAlignment="1">
      <alignment horizontal="center" vertical="center" wrapText="1"/>
    </xf>
    <xf numFmtId="0" fontId="0" fillId="5" borderId="0" xfId="0" applyFill="1"/>
    <xf numFmtId="0" fontId="6" fillId="5" borderId="4"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6" fillId="5" borderId="0" xfId="6" applyFill="1"/>
    <xf numFmtId="0" fontId="6" fillId="5" borderId="1"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1" xfId="0" applyFont="1" applyFill="1" applyBorder="1" applyAlignment="1">
      <alignment vertical="center" wrapText="1"/>
    </xf>
    <xf numFmtId="0" fontId="6" fillId="5" borderId="4" xfId="6" applyFont="1" applyFill="1" applyBorder="1" applyAlignment="1">
      <alignment horizontal="left" vertical="center" wrapText="1" indent="1"/>
    </xf>
    <xf numFmtId="0" fontId="24" fillId="5" borderId="1" xfId="0" applyFont="1" applyFill="1" applyBorder="1" applyAlignment="1">
      <alignment horizontal="left" vertical="center" wrapText="1"/>
    </xf>
    <xf numFmtId="164" fontId="2" fillId="5" borderId="5" xfId="4" applyNumberFormat="1" applyFont="1" applyFill="1" applyBorder="1" applyAlignment="1">
      <alignment horizontal="center" vertical="center" wrapText="1"/>
    </xf>
    <xf numFmtId="0" fontId="5" fillId="5" borderId="5" xfId="0" applyFont="1" applyFill="1" applyBorder="1" applyAlignment="1">
      <alignment horizontal="left" vertical="center" wrapText="1"/>
    </xf>
    <xf numFmtId="0" fontId="6" fillId="5" borderId="4" xfId="6" applyFont="1" applyFill="1" applyBorder="1" applyAlignment="1">
      <alignment horizontal="left" vertical="center" wrapText="1"/>
    </xf>
    <xf numFmtId="0" fontId="0" fillId="5" borderId="0" xfId="0" applyFill="1" applyBorder="1"/>
    <xf numFmtId="0" fontId="6" fillId="5" borderId="1" xfId="6" applyFont="1" applyFill="1" applyBorder="1" applyAlignment="1">
      <alignment vertical="center" wrapText="1"/>
    </xf>
    <xf numFmtId="0" fontId="20" fillId="7" borderId="6" xfId="0" applyFont="1" applyFill="1" applyBorder="1" applyAlignment="1">
      <alignment horizontal="center" vertical="center" wrapText="1"/>
    </xf>
    <xf numFmtId="0" fontId="20" fillId="7" borderId="1" xfId="0" applyFont="1" applyFill="1" applyBorder="1" applyAlignment="1">
      <alignment vertical="center" wrapText="1"/>
    </xf>
    <xf numFmtId="0" fontId="2" fillId="5" borderId="1" xfId="4" applyNumberFormat="1" applyFont="1" applyFill="1" applyBorder="1" applyAlignment="1">
      <alignment horizontal="center" vertical="center" wrapText="1"/>
    </xf>
    <xf numFmtId="43" fontId="2" fillId="5" borderId="1" xfId="4" applyNumberFormat="1" applyFont="1" applyFill="1" applyBorder="1" applyAlignment="1">
      <alignment horizontal="right" vertical="center" wrapText="1" indent="1"/>
    </xf>
    <xf numFmtId="0" fontId="2" fillId="5" borderId="5" xfId="4" applyNumberFormat="1" applyFont="1" applyFill="1" applyBorder="1" applyAlignment="1">
      <alignment horizontal="center" vertical="center" wrapText="1"/>
    </xf>
    <xf numFmtId="164" fontId="2" fillId="5" borderId="1" xfId="4" applyNumberFormat="1" applyFont="1" applyFill="1" applyBorder="1" applyAlignment="1">
      <alignment horizontal="center" vertical="center" wrapText="1"/>
    </xf>
    <xf numFmtId="168" fontId="2" fillId="5" borderId="1" xfId="5" applyNumberFormat="1" applyFont="1" applyFill="1" applyBorder="1" applyAlignment="1">
      <alignment horizontal="center" vertical="center" wrapText="1"/>
    </xf>
    <xf numFmtId="0" fontId="6" fillId="5" borderId="0" xfId="6" applyFont="1" applyFill="1"/>
    <xf numFmtId="0" fontId="4" fillId="5" borderId="1" xfId="0" applyFont="1" applyFill="1" applyBorder="1" applyAlignment="1">
      <alignment horizontal="center" vertical="center" wrapText="1"/>
    </xf>
    <xf numFmtId="0" fontId="2" fillId="7" borderId="1" xfId="4" applyNumberFormat="1" applyFont="1" applyFill="1" applyBorder="1" applyAlignment="1">
      <alignment horizontal="center" vertical="center" wrapText="1"/>
    </xf>
    <xf numFmtId="43" fontId="2" fillId="7" borderId="1" xfId="4" applyNumberFormat="1" applyFont="1" applyFill="1" applyBorder="1" applyAlignment="1">
      <alignment horizontal="right" vertical="center" wrapText="1" indent="1"/>
    </xf>
    <xf numFmtId="165" fontId="2" fillId="7" borderId="1" xfId="5" applyNumberFormat="1" applyFont="1" applyFill="1" applyBorder="1" applyAlignment="1">
      <alignment horizontal="right" vertical="center" wrapText="1" indent="1"/>
    </xf>
    <xf numFmtId="3" fontId="19" fillId="7" borderId="1" xfId="0" applyNumberFormat="1" applyFont="1" applyFill="1" applyBorder="1" applyAlignment="1" applyProtection="1">
      <alignment horizontal="center" vertical="center"/>
      <protection locked="0"/>
    </xf>
    <xf numFmtId="0" fontId="6" fillId="5" borderId="0" xfId="0" applyFont="1" applyFill="1"/>
    <xf numFmtId="0" fontId="2" fillId="0" borderId="1" xfId="3" applyNumberFormat="1" applyFont="1" applyFill="1" applyBorder="1" applyAlignment="1">
      <alignment horizontal="center" vertical="center" wrapText="1"/>
    </xf>
    <xf numFmtId="43" fontId="2" fillId="0" borderId="1" xfId="3" applyNumberFormat="1" applyFont="1" applyFill="1" applyBorder="1" applyAlignment="1">
      <alignment horizontal="right" vertical="center" wrapText="1" indent="1"/>
    </xf>
    <xf numFmtId="3" fontId="23" fillId="5" borderId="1" xfId="0" applyNumberFormat="1" applyFont="1" applyFill="1" applyBorder="1" applyAlignment="1" applyProtection="1">
      <alignment horizontal="center" vertical="center"/>
      <protection locked="0"/>
    </xf>
    <xf numFmtId="43" fontId="2" fillId="5" borderId="1" xfId="4" applyNumberFormat="1" applyFont="1" applyFill="1" applyBorder="1" applyAlignment="1">
      <alignment vertical="center" wrapText="1"/>
    </xf>
    <xf numFmtId="0" fontId="6" fillId="0" borderId="1" xfId="6" applyFont="1" applyFill="1" applyBorder="1" applyAlignment="1">
      <alignment horizontal="left" vertical="center" wrapText="1"/>
    </xf>
    <xf numFmtId="0" fontId="5" fillId="0" borderId="1" xfId="6" applyFont="1" applyFill="1" applyBorder="1" applyAlignment="1">
      <alignment horizontal="center" vertical="center" wrapText="1"/>
    </xf>
    <xf numFmtId="0" fontId="6" fillId="5" borderId="1" xfId="6" applyFont="1" applyFill="1" applyBorder="1" applyAlignment="1">
      <alignment horizontal="left" vertical="center" wrapText="1" indent="1"/>
    </xf>
    <xf numFmtId="164" fontId="2" fillId="0" borderId="10" xfId="4" applyNumberFormat="1" applyFont="1" applyFill="1" applyBorder="1" applyAlignment="1">
      <alignment horizontal="center" vertical="center" wrapText="1"/>
    </xf>
    <xf numFmtId="0" fontId="6" fillId="5" borderId="6" xfId="0" applyFont="1" applyFill="1" applyBorder="1" applyAlignment="1">
      <alignment horizontal="left" vertical="center" wrapText="1"/>
    </xf>
    <xf numFmtId="164" fontId="2" fillId="5" borderId="10" xfId="4" applyNumberFormat="1" applyFont="1" applyFill="1" applyBorder="1" applyAlignment="1">
      <alignment horizontal="center" vertical="center" wrapText="1"/>
    </xf>
    <xf numFmtId="0" fontId="2" fillId="5" borderId="2" xfId="4" applyNumberFormat="1" applyFont="1" applyFill="1" applyBorder="1" applyAlignment="1">
      <alignment horizontal="center" vertical="center" wrapText="1"/>
    </xf>
    <xf numFmtId="164" fontId="2" fillId="5" borderId="14" xfId="4" applyNumberFormat="1" applyFont="1" applyFill="1" applyBorder="1" applyAlignment="1">
      <alignment horizontal="center" vertical="center" wrapText="1"/>
    </xf>
    <xf numFmtId="164" fontId="2" fillId="5" borderId="1" xfId="4" applyNumberFormat="1" applyFont="1" applyFill="1" applyBorder="1" applyAlignment="1">
      <alignment horizontal="center" vertical="center" wrapText="1"/>
    </xf>
    <xf numFmtId="0" fontId="6"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168" fontId="2" fillId="5" borderId="0" xfId="5" applyNumberFormat="1" applyFont="1" applyFill="1" applyBorder="1" applyAlignment="1">
      <alignment horizontal="center" vertical="center" wrapText="1"/>
    </xf>
    <xf numFmtId="0" fontId="2" fillId="5" borderId="0" xfId="4" applyNumberFormat="1" applyFont="1" applyFill="1" applyBorder="1" applyAlignment="1">
      <alignment horizontal="center" vertical="center" wrapText="1"/>
    </xf>
    <xf numFmtId="164" fontId="2" fillId="5" borderId="0" xfId="4" applyNumberFormat="1" applyFont="1" applyFill="1" applyBorder="1" applyAlignment="1">
      <alignment horizontal="center" vertical="center" wrapText="1"/>
    </xf>
    <xf numFmtId="0" fontId="5" fillId="5" borderId="0" xfId="0" applyFont="1" applyFill="1" applyBorder="1" applyAlignment="1">
      <alignment horizontal="left" vertical="center" wrapText="1"/>
    </xf>
    <xf numFmtId="168" fontId="5" fillId="5" borderId="0" xfId="0" applyNumberFormat="1" applyFont="1" applyFill="1" applyBorder="1" applyAlignment="1">
      <alignment horizontal="left" vertical="center" wrapText="1"/>
    </xf>
    <xf numFmtId="0" fontId="2" fillId="5" borderId="0" xfId="3" applyNumberFormat="1" applyFont="1" applyFill="1" applyBorder="1" applyAlignment="1">
      <alignment horizontal="center" vertical="center" wrapText="1"/>
    </xf>
    <xf numFmtId="164" fontId="2" fillId="5" borderId="0" xfId="3" applyNumberFormat="1" applyFont="1" applyFill="1" applyBorder="1" applyAlignment="1">
      <alignment horizontal="center" vertical="center" wrapText="1"/>
    </xf>
    <xf numFmtId="0" fontId="6" fillId="5" borderId="0" xfId="6" applyFill="1" applyBorder="1"/>
    <xf numFmtId="0" fontId="0" fillId="5" borderId="0" xfId="0" applyFill="1" applyBorder="1" applyAlignment="1">
      <alignment vertical="center"/>
    </xf>
    <xf numFmtId="0" fontId="4" fillId="0" borderId="5" xfId="0" applyFont="1" applyFill="1" applyBorder="1" applyAlignment="1">
      <alignment horizontal="left" vertical="center" wrapText="1"/>
    </xf>
    <xf numFmtId="168" fontId="2" fillId="5" borderId="6" xfId="5" applyNumberFormat="1" applyFont="1" applyFill="1" applyBorder="1" applyAlignment="1">
      <alignment horizontal="center" vertical="center" wrapText="1"/>
    </xf>
    <xf numFmtId="0" fontId="6" fillId="0" borderId="6" xfId="6" applyFont="1" applyFill="1" applyBorder="1" applyAlignment="1">
      <alignment vertical="center" wrapText="1"/>
    </xf>
    <xf numFmtId="164" fontId="2" fillId="5" borderId="1" xfId="4" applyNumberFormat="1" applyFont="1" applyFill="1" applyBorder="1" applyAlignment="1">
      <alignment vertical="center" wrapText="1"/>
    </xf>
    <xf numFmtId="0" fontId="20" fillId="5" borderId="1" xfId="0" applyFont="1" applyFill="1" applyBorder="1" applyAlignment="1">
      <alignment vertical="center" wrapText="1"/>
    </xf>
    <xf numFmtId="0" fontId="1" fillId="5" borderId="0" xfId="0" applyFont="1" applyFill="1" applyBorder="1" applyAlignment="1"/>
    <xf numFmtId="0" fontId="27" fillId="0" borderId="1" xfId="0" applyFont="1" applyFill="1" applyBorder="1" applyAlignment="1">
      <alignment horizontal="left" vertical="top" wrapText="1"/>
    </xf>
    <xf numFmtId="0" fontId="2" fillId="5" borderId="6" xfId="4" applyNumberFormat="1" applyFont="1" applyFill="1" applyBorder="1" applyAlignment="1">
      <alignment vertical="center" wrapText="1"/>
    </xf>
    <xf numFmtId="0" fontId="2" fillId="5" borderId="10" xfId="4" applyNumberFormat="1" applyFont="1" applyFill="1" applyBorder="1" applyAlignment="1">
      <alignment vertical="center" wrapText="1"/>
    </xf>
    <xf numFmtId="0" fontId="2" fillId="5" borderId="15" xfId="4" applyNumberFormat="1" applyFont="1" applyFill="1" applyBorder="1" applyAlignment="1">
      <alignment vertical="center" wrapText="1"/>
    </xf>
    <xf numFmtId="164" fontId="2" fillId="5" borderId="6" xfId="4" applyNumberFormat="1" applyFont="1" applyFill="1" applyBorder="1" applyAlignment="1">
      <alignment vertical="center" wrapText="1"/>
    </xf>
    <xf numFmtId="164" fontId="2" fillId="5" borderId="10" xfId="4" applyNumberFormat="1" applyFont="1" applyFill="1" applyBorder="1" applyAlignment="1">
      <alignment vertical="center" wrapText="1"/>
    </xf>
    <xf numFmtId="164" fontId="2" fillId="5" borderId="5" xfId="4" applyNumberFormat="1" applyFont="1" applyFill="1" applyBorder="1" applyAlignment="1">
      <alignment vertical="center" wrapText="1"/>
    </xf>
    <xf numFmtId="168" fontId="2" fillId="5" borderId="6" xfId="5" applyNumberFormat="1" applyFont="1" applyFill="1" applyBorder="1" applyAlignment="1">
      <alignment vertical="center" wrapText="1"/>
    </xf>
    <xf numFmtId="168" fontId="2" fillId="5" borderId="10" xfId="5" applyNumberFormat="1" applyFont="1" applyFill="1" applyBorder="1" applyAlignment="1">
      <alignment vertical="center" wrapText="1"/>
    </xf>
    <xf numFmtId="168" fontId="2" fillId="5" borderId="5" xfId="5" applyNumberFormat="1" applyFont="1" applyFill="1" applyBorder="1" applyAlignment="1">
      <alignment vertical="center" wrapText="1"/>
    </xf>
    <xf numFmtId="165" fontId="6" fillId="0" borderId="1" xfId="0" applyNumberFormat="1" applyFont="1" applyFill="1" applyBorder="1" applyAlignment="1">
      <alignment horizontal="left" vertical="center" wrapText="1"/>
    </xf>
    <xf numFmtId="165" fontId="5" fillId="5" borderId="1" xfId="0" applyNumberFormat="1" applyFont="1" applyFill="1" applyBorder="1" applyAlignment="1">
      <alignment horizontal="left" vertical="center" wrapText="1"/>
    </xf>
    <xf numFmtId="165" fontId="5" fillId="5" borderId="1" xfId="0" applyNumberFormat="1" applyFont="1" applyFill="1" applyBorder="1" applyAlignment="1">
      <alignment horizontal="center" vertical="center" wrapText="1"/>
    </xf>
    <xf numFmtId="43" fontId="6" fillId="5" borderId="1" xfId="0" applyNumberFormat="1" applyFont="1" applyFill="1" applyBorder="1" applyAlignment="1">
      <alignment horizontal="left" vertical="center" wrapText="1"/>
    </xf>
    <xf numFmtId="0" fontId="6" fillId="0" borderId="2" xfId="6" applyFont="1" applyFill="1" applyBorder="1" applyAlignment="1">
      <alignment vertical="center" wrapText="1"/>
    </xf>
    <xf numFmtId="0" fontId="6" fillId="0" borderId="4" xfId="6" applyFont="1" applyFill="1" applyBorder="1" applyAlignment="1">
      <alignment vertical="center" wrapText="1"/>
    </xf>
    <xf numFmtId="164" fontId="2" fillId="5" borderId="1" xfId="4"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0" xfId="0" applyFill="1" applyAlignment="1">
      <alignment horizontal="left"/>
    </xf>
    <xf numFmtId="0" fontId="6" fillId="5" borderId="4" xfId="6" applyFont="1" applyFill="1" applyBorder="1" applyAlignment="1">
      <alignment vertical="center" wrapText="1"/>
    </xf>
    <xf numFmtId="0" fontId="7" fillId="5" borderId="3" xfId="0" applyFont="1" applyFill="1" applyBorder="1" applyAlignment="1">
      <alignment horizontal="center" vertical="center" wrapText="1"/>
    </xf>
    <xf numFmtId="164" fontId="2" fillId="5" borderId="1" xfId="4" applyNumberFormat="1" applyFont="1" applyFill="1" applyBorder="1" applyAlignment="1">
      <alignment horizontal="center" vertical="center" wrapText="1"/>
    </xf>
    <xf numFmtId="164" fontId="2" fillId="5" borderId="1" xfId="4" applyNumberFormat="1" applyFont="1" applyFill="1" applyBorder="1" applyAlignment="1">
      <alignment horizontal="center" vertical="center" wrapText="1"/>
    </xf>
    <xf numFmtId="3" fontId="19" fillId="5" borderId="1" xfId="0" applyNumberFormat="1" applyFont="1" applyFill="1" applyBorder="1" applyAlignment="1" applyProtection="1">
      <alignment horizontal="center" vertical="center"/>
      <protection locked="0"/>
    </xf>
    <xf numFmtId="164" fontId="2" fillId="0" borderId="6" xfId="4"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2" xfId="0" applyFont="1" applyFill="1" applyBorder="1" applyAlignment="1">
      <alignment horizontal="left" vertical="center" wrapText="1"/>
    </xf>
    <xf numFmtId="164" fontId="2" fillId="0" borderId="6" xfId="4" applyNumberFormat="1" applyFont="1" applyFill="1" applyBorder="1" applyAlignment="1">
      <alignment horizontal="center" vertical="center" wrapText="1"/>
    </xf>
    <xf numFmtId="164" fontId="2" fillId="0" borderId="10" xfId="4" applyNumberFormat="1" applyFont="1" applyFill="1" applyBorder="1" applyAlignment="1">
      <alignment horizontal="center" vertical="center" wrapText="1"/>
    </xf>
    <xf numFmtId="164" fontId="2" fillId="0" borderId="5" xfId="4"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168" fontId="2" fillId="5" borderId="6" xfId="5" applyNumberFormat="1" applyFont="1" applyFill="1" applyBorder="1" applyAlignment="1">
      <alignment horizontal="center" vertical="center" wrapText="1"/>
    </xf>
    <xf numFmtId="168" fontId="2" fillId="5" borderId="10" xfId="5" applyNumberFormat="1" applyFont="1" applyFill="1" applyBorder="1" applyAlignment="1">
      <alignment horizontal="center" vertical="center" wrapText="1"/>
    </xf>
    <xf numFmtId="168" fontId="2" fillId="5" borderId="5" xfId="5"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10" xfId="0" applyFont="1" applyFill="1" applyBorder="1" applyAlignment="1">
      <alignment horizontal="center" vertical="center" wrapText="1"/>
    </xf>
    <xf numFmtId="164" fontId="2" fillId="5" borderId="6" xfId="4" applyNumberFormat="1" applyFont="1" applyFill="1" applyBorder="1" applyAlignment="1">
      <alignment horizontal="center" vertical="center" wrapText="1"/>
    </xf>
    <xf numFmtId="164" fontId="2" fillId="5" borderId="10" xfId="4" applyNumberFormat="1" applyFont="1" applyFill="1" applyBorder="1" applyAlignment="1">
      <alignment horizontal="center" vertical="center" wrapText="1"/>
    </xf>
    <xf numFmtId="164" fontId="2" fillId="5" borderId="5" xfId="4"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164" fontId="2" fillId="5" borderId="1" xfId="4" applyNumberFormat="1"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167" fontId="3" fillId="7" borderId="6" xfId="5" applyNumberFormat="1" applyFont="1" applyFill="1" applyBorder="1" applyAlignment="1">
      <alignment horizontal="center" vertical="center" wrapText="1"/>
    </xf>
    <xf numFmtId="167" fontId="3" fillId="7" borderId="5" xfId="5"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0" borderId="0" xfId="0" applyFont="1" applyFill="1" applyBorder="1" applyAlignment="1">
      <alignment horizontal="center" wrapText="1"/>
    </xf>
    <xf numFmtId="0" fontId="3" fillId="4"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2">
    <cellStyle name="Comma 2" xfId="1"/>
    <cellStyle name="Dezimal 2" xfId="2"/>
    <cellStyle name="Dezimal 2 2" xfId="9"/>
    <cellStyle name="Komma" xfId="4" builtinId="3"/>
    <cellStyle name="Komma 2" xfId="3"/>
    <cellStyle name="Milliers 2" xfId="10"/>
    <cellStyle name="Monétaire 2" xfId="11"/>
    <cellStyle name="Standard" xfId="0" builtinId="0"/>
    <cellStyle name="Standard 2" xfId="6"/>
    <cellStyle name="Währung" xfId="5" builtinId="4"/>
    <cellStyle name="Денежный 2" xfId="7"/>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261938</xdr:rowOff>
    </xdr:from>
    <xdr:to>
      <xdr:col>0</xdr:col>
      <xdr:colOff>1350667</xdr:colOff>
      <xdr:row>1</xdr:row>
      <xdr:rowOff>0</xdr:rowOff>
    </xdr:to>
    <xdr:pic>
      <xdr:nvPicPr>
        <xdr:cNvPr id="1358" name="Grafik 2">
          <a:extLst>
            <a:ext uri="{FF2B5EF4-FFF2-40B4-BE49-F238E27FC236}">
              <a16:creationId xmlns:a16="http://schemas.microsoft.com/office/drawing/2014/main" id="{6DBACE82-D36F-4A0B-8A6B-A38CFCE3F4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261938"/>
          <a:ext cx="1243511"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107156</xdr:colOff>
      <xdr:row>0</xdr:row>
      <xdr:rowOff>261938</xdr:rowOff>
    </xdr:from>
    <xdr:ext cx="1243511" cy="965729"/>
    <xdr:pic>
      <xdr:nvPicPr>
        <xdr:cNvPr id="5" name="Grafik 2">
          <a:extLst>
            <a:ext uri="{FF2B5EF4-FFF2-40B4-BE49-F238E27FC236}">
              <a16:creationId xmlns:a16="http://schemas.microsoft.com/office/drawing/2014/main" id="{C8EFACD9-278B-4EF5-B05A-4BBD8A3153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261938"/>
          <a:ext cx="1243511" cy="96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2463800</xdr:colOff>
      <xdr:row>0</xdr:row>
      <xdr:rowOff>0</xdr:rowOff>
    </xdr:from>
    <xdr:to>
      <xdr:col>0</xdr:col>
      <xdr:colOff>4178300</xdr:colOff>
      <xdr:row>1</xdr:row>
      <xdr:rowOff>100542</xdr:rowOff>
    </xdr:to>
    <xdr:pic>
      <xdr:nvPicPr>
        <xdr:cNvPr id="2370" name="Grafik 3">
          <a:extLst>
            <a:ext uri="{FF2B5EF4-FFF2-40B4-BE49-F238E27FC236}">
              <a16:creationId xmlns:a16="http://schemas.microsoft.com/office/drawing/2014/main" id="{D8F38D99-07A2-4CD5-918D-E6DC92CA13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3800" y="88901"/>
          <a:ext cx="1714500" cy="1291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20FLIGHT%20DESIGN/004%20Sales/Pricing/Final%20Data/Christoph/2018V1%20Dealer%20Version%20-%20CT%20UL%20-%20Specification%20-%20Prices%20&#8364;_09.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CT "/>
      <sheetName val="Prices and Availability CT"/>
      <sheetName val="Open Items"/>
    </sheetNames>
    <sheetDataSet>
      <sheetData sheetId="0">
        <row r="311">
          <cell r="C311">
            <v>0</v>
          </cell>
        </row>
        <row r="312">
          <cell r="C312">
            <v>0</v>
          </cell>
        </row>
        <row r="313">
          <cell r="C313">
            <v>0</v>
          </cell>
        </row>
        <row r="314">
          <cell r="C314">
            <v>0</v>
          </cell>
        </row>
        <row r="315">
          <cell r="C315">
            <v>0</v>
          </cell>
        </row>
        <row r="316">
          <cell r="C316">
            <v>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9"/>
  <sheetViews>
    <sheetView showGridLines="0" view="pageBreakPreview" zoomScale="80" zoomScaleNormal="80" zoomScaleSheetLayoutView="80" workbookViewId="0">
      <pane ySplit="2" topLeftCell="A3" activePane="bottomLeft" state="frozen"/>
      <selection pane="bottomLeft" activeCell="E2" sqref="E2"/>
    </sheetView>
  </sheetViews>
  <sheetFormatPr baseColWidth="10" defaultColWidth="11.42578125" defaultRowHeight="12.75" x14ac:dyDescent="0.2"/>
  <cols>
    <col min="1" max="1" width="80.7109375" style="29" customWidth="1"/>
    <col min="2" max="2" width="9.42578125" style="13" customWidth="1"/>
    <col min="3" max="3" width="9.28515625" style="13" customWidth="1"/>
    <col min="4" max="4" width="14.28515625" style="10" customWidth="1"/>
    <col min="5" max="5" width="80.7109375" style="29" customWidth="1"/>
    <col min="6" max="6" width="9.42578125" style="13" customWidth="1"/>
    <col min="7" max="7" width="9.28515625" style="13" customWidth="1"/>
    <col min="8" max="8" width="14.28515625" style="10" customWidth="1"/>
    <col min="9" max="16384" width="11.42578125" style="10"/>
  </cols>
  <sheetData>
    <row r="1" spans="1:8" ht="96.75" customHeight="1" x14ac:dyDescent="0.2">
      <c r="A1" s="72" t="s">
        <v>258</v>
      </c>
      <c r="B1" s="57"/>
      <c r="C1" s="58"/>
      <c r="D1" s="59"/>
      <c r="E1" s="72" t="s">
        <v>259</v>
      </c>
      <c r="F1" s="57"/>
      <c r="G1" s="58"/>
      <c r="H1" s="59"/>
    </row>
    <row r="2" spans="1:8" ht="27.75" customHeight="1" x14ac:dyDescent="0.2">
      <c r="A2" s="48" t="s">
        <v>7</v>
      </c>
      <c r="B2" s="49" t="s">
        <v>0</v>
      </c>
      <c r="C2" s="49" t="s">
        <v>55</v>
      </c>
      <c r="D2" s="49" t="s">
        <v>85</v>
      </c>
      <c r="E2" s="48" t="s">
        <v>7</v>
      </c>
      <c r="F2" s="49" t="s">
        <v>0</v>
      </c>
      <c r="G2" s="49" t="s">
        <v>55</v>
      </c>
      <c r="H2" s="49" t="s">
        <v>85</v>
      </c>
    </row>
    <row r="3" spans="1:8" ht="21.75" customHeight="1" x14ac:dyDescent="0.2">
      <c r="A3" s="54" t="s">
        <v>268</v>
      </c>
      <c r="B3" s="158"/>
      <c r="C3" s="158"/>
      <c r="D3" s="158"/>
      <c r="E3" s="54" t="str">
        <f>A3</f>
        <v>All Aircraft Platforms include:</v>
      </c>
      <c r="F3" s="158"/>
      <c r="G3" s="158"/>
      <c r="H3" s="158"/>
    </row>
    <row r="4" spans="1:8" ht="18" customHeight="1" x14ac:dyDescent="0.2">
      <c r="A4" s="50" t="s">
        <v>29</v>
      </c>
      <c r="B4" s="166"/>
      <c r="C4" s="166"/>
      <c r="D4" s="166"/>
      <c r="E4" s="50" t="s">
        <v>29</v>
      </c>
      <c r="F4" s="166"/>
      <c r="G4" s="166"/>
      <c r="H4" s="166"/>
    </row>
    <row r="5" spans="1:8" s="11" customFormat="1" ht="15.75" customHeight="1" x14ac:dyDescent="0.2">
      <c r="A5" s="73" t="s">
        <v>267</v>
      </c>
      <c r="B5" s="167"/>
      <c r="C5" s="167"/>
      <c r="D5" s="167"/>
      <c r="E5" s="73" t="str">
        <f>A5</f>
        <v>Long boom fuselage with prooven CT Safety Cell and 6 windows</v>
      </c>
      <c r="F5" s="167"/>
      <c r="G5" s="167"/>
      <c r="H5" s="167"/>
    </row>
    <row r="6" spans="1:8" s="11" customFormat="1" ht="12.75" customHeight="1" x14ac:dyDescent="0.2">
      <c r="A6" s="73" t="s">
        <v>120</v>
      </c>
      <c r="B6" s="167"/>
      <c r="C6" s="167"/>
      <c r="D6" s="167"/>
      <c r="E6" s="73" t="s">
        <v>120</v>
      </c>
      <c r="F6" s="167"/>
      <c r="G6" s="167"/>
      <c r="H6" s="167"/>
    </row>
    <row r="7" spans="1:8" s="11" customFormat="1" ht="12.75" customHeight="1" x14ac:dyDescent="0.2">
      <c r="A7" s="73" t="s">
        <v>8</v>
      </c>
      <c r="B7" s="167"/>
      <c r="C7" s="167"/>
      <c r="D7" s="167"/>
      <c r="E7" s="73" t="s">
        <v>8</v>
      </c>
      <c r="F7" s="167"/>
      <c r="G7" s="167"/>
      <c r="H7" s="167"/>
    </row>
    <row r="8" spans="1:8" s="11" customFormat="1" ht="12.75" customHeight="1" x14ac:dyDescent="0.2">
      <c r="A8" s="73" t="s">
        <v>124</v>
      </c>
      <c r="B8" s="167"/>
      <c r="C8" s="167"/>
      <c r="D8" s="167"/>
      <c r="E8" s="73" t="s">
        <v>124</v>
      </c>
      <c r="F8" s="167"/>
      <c r="G8" s="167"/>
      <c r="H8" s="167"/>
    </row>
    <row r="9" spans="1:8" s="11" customFormat="1" ht="25.5" customHeight="1" x14ac:dyDescent="0.2">
      <c r="A9" s="73" t="s">
        <v>93</v>
      </c>
      <c r="B9" s="167"/>
      <c r="C9" s="167"/>
      <c r="D9" s="167"/>
      <c r="E9" s="73" t="s">
        <v>93</v>
      </c>
      <c r="F9" s="167"/>
      <c r="G9" s="167"/>
      <c r="H9" s="167"/>
    </row>
    <row r="10" spans="1:8" s="11" customFormat="1" ht="12.75" customHeight="1" x14ac:dyDescent="0.2">
      <c r="A10" s="73" t="s">
        <v>123</v>
      </c>
      <c r="B10" s="167"/>
      <c r="C10" s="167"/>
      <c r="D10" s="167"/>
      <c r="E10" s="73" t="s">
        <v>123</v>
      </c>
      <c r="F10" s="167"/>
      <c r="G10" s="167"/>
      <c r="H10" s="167"/>
    </row>
    <row r="11" spans="1:8" s="11" customFormat="1" ht="12.75" customHeight="1" x14ac:dyDescent="0.2">
      <c r="A11" s="73" t="s">
        <v>171</v>
      </c>
      <c r="B11" s="167"/>
      <c r="C11" s="167"/>
      <c r="D11" s="167"/>
      <c r="E11" s="73" t="s">
        <v>171</v>
      </c>
      <c r="F11" s="167"/>
      <c r="G11" s="167"/>
      <c r="H11" s="167"/>
    </row>
    <row r="12" spans="1:8" s="11" customFormat="1" ht="12.75" customHeight="1" x14ac:dyDescent="0.2">
      <c r="A12" s="56" t="s">
        <v>195</v>
      </c>
      <c r="B12" s="167"/>
      <c r="C12" s="167"/>
      <c r="D12" s="167"/>
      <c r="E12" s="56" t="s">
        <v>195</v>
      </c>
      <c r="F12" s="167"/>
      <c r="G12" s="167"/>
      <c r="H12" s="167"/>
    </row>
    <row r="13" spans="1:8" s="11" customFormat="1" ht="12.75" customHeight="1" x14ac:dyDescent="0.2">
      <c r="A13" s="73" t="s">
        <v>87</v>
      </c>
      <c r="B13" s="167"/>
      <c r="C13" s="167"/>
      <c r="D13" s="167"/>
      <c r="E13" s="73" t="s">
        <v>87</v>
      </c>
      <c r="F13" s="167"/>
      <c r="G13" s="167"/>
      <c r="H13" s="167"/>
    </row>
    <row r="14" spans="1:8" s="11" customFormat="1" ht="12.75" customHeight="1" x14ac:dyDescent="0.2">
      <c r="A14" s="73" t="s">
        <v>9</v>
      </c>
      <c r="B14" s="167"/>
      <c r="C14" s="167"/>
      <c r="D14" s="167"/>
      <c r="E14" s="73" t="s">
        <v>9</v>
      </c>
      <c r="F14" s="167"/>
      <c r="G14" s="167"/>
      <c r="H14" s="167"/>
    </row>
    <row r="15" spans="1:8" s="11" customFormat="1" ht="12.75" customHeight="1" x14ac:dyDescent="0.2">
      <c r="A15" s="73" t="s">
        <v>88</v>
      </c>
      <c r="B15" s="167"/>
      <c r="C15" s="167"/>
      <c r="D15" s="167"/>
      <c r="E15" s="73" t="s">
        <v>88</v>
      </c>
      <c r="F15" s="167"/>
      <c r="G15" s="167"/>
      <c r="H15" s="167"/>
    </row>
    <row r="16" spans="1:8" s="11" customFormat="1" ht="12.75" customHeight="1" x14ac:dyDescent="0.2">
      <c r="A16" s="73" t="s">
        <v>89</v>
      </c>
      <c r="B16" s="167"/>
      <c r="C16" s="167"/>
      <c r="D16" s="167"/>
      <c r="E16" s="73" t="s">
        <v>89</v>
      </c>
      <c r="F16" s="167"/>
      <c r="G16" s="167"/>
      <c r="H16" s="167"/>
    </row>
    <row r="17" spans="1:8" s="11" customFormat="1" ht="12.75" customHeight="1" x14ac:dyDescent="0.2">
      <c r="A17" s="73" t="s">
        <v>40</v>
      </c>
      <c r="B17" s="167"/>
      <c r="C17" s="167"/>
      <c r="D17" s="167"/>
      <c r="E17" s="73" t="s">
        <v>40</v>
      </c>
      <c r="F17" s="167"/>
      <c r="G17" s="167"/>
      <c r="H17" s="167"/>
    </row>
    <row r="18" spans="1:8" s="11" customFormat="1" ht="12.75" customHeight="1" x14ac:dyDescent="0.2">
      <c r="A18" s="73" t="s">
        <v>217</v>
      </c>
      <c r="B18" s="167"/>
      <c r="C18" s="167"/>
      <c r="D18" s="167"/>
      <c r="E18" s="73" t="s">
        <v>217</v>
      </c>
      <c r="F18" s="167"/>
      <c r="G18" s="167"/>
      <c r="H18" s="167"/>
    </row>
    <row r="19" spans="1:8" s="11" customFormat="1" ht="12.75" customHeight="1" x14ac:dyDescent="0.2">
      <c r="A19" s="73" t="s">
        <v>172</v>
      </c>
      <c r="B19" s="167"/>
      <c r="C19" s="167"/>
      <c r="D19" s="167"/>
      <c r="E19" s="73" t="s">
        <v>172</v>
      </c>
      <c r="F19" s="167"/>
      <c r="G19" s="167"/>
      <c r="H19" s="167"/>
    </row>
    <row r="20" spans="1:8" s="11" customFormat="1" ht="12.75" customHeight="1" x14ac:dyDescent="0.2">
      <c r="A20" s="73" t="s">
        <v>90</v>
      </c>
      <c r="B20" s="167"/>
      <c r="C20" s="167"/>
      <c r="D20" s="167"/>
      <c r="E20" s="73" t="s">
        <v>90</v>
      </c>
      <c r="F20" s="167"/>
      <c r="G20" s="167"/>
      <c r="H20" s="167"/>
    </row>
    <row r="21" spans="1:8" s="11" customFormat="1" ht="12.75" customHeight="1" x14ac:dyDescent="0.2">
      <c r="A21" s="73" t="s">
        <v>91</v>
      </c>
      <c r="B21" s="167"/>
      <c r="C21" s="167"/>
      <c r="D21" s="167"/>
      <c r="E21" s="73" t="s">
        <v>91</v>
      </c>
      <c r="F21" s="167"/>
      <c r="G21" s="167"/>
      <c r="H21" s="167"/>
    </row>
    <row r="22" spans="1:8" s="11" customFormat="1" ht="12.75" customHeight="1" x14ac:dyDescent="0.2">
      <c r="A22" s="56" t="s">
        <v>196</v>
      </c>
      <c r="B22" s="167"/>
      <c r="C22" s="167"/>
      <c r="D22" s="167"/>
      <c r="E22" s="56" t="s">
        <v>196</v>
      </c>
      <c r="F22" s="167"/>
      <c r="G22" s="167"/>
      <c r="H22" s="167"/>
    </row>
    <row r="23" spans="1:8" s="11" customFormat="1" ht="12.75" customHeight="1" x14ac:dyDescent="0.2">
      <c r="A23" s="56" t="s">
        <v>197</v>
      </c>
      <c r="B23" s="167"/>
      <c r="C23" s="167"/>
      <c r="D23" s="167"/>
      <c r="E23" s="56" t="s">
        <v>197</v>
      </c>
      <c r="F23" s="167"/>
      <c r="G23" s="167"/>
      <c r="H23" s="167"/>
    </row>
    <row r="24" spans="1:8" s="11" customFormat="1" x14ac:dyDescent="0.2">
      <c r="A24" s="50" t="s">
        <v>30</v>
      </c>
      <c r="B24" s="167"/>
      <c r="C24" s="167"/>
      <c r="D24" s="167"/>
      <c r="E24" s="50" t="s">
        <v>30</v>
      </c>
      <c r="F24" s="167"/>
      <c r="G24" s="167"/>
      <c r="H24" s="167"/>
    </row>
    <row r="25" spans="1:8" s="11" customFormat="1" ht="12.75" customHeight="1" x14ac:dyDescent="0.2">
      <c r="A25" s="56" t="s">
        <v>198</v>
      </c>
      <c r="B25" s="167"/>
      <c r="C25" s="167"/>
      <c r="D25" s="167"/>
      <c r="E25" s="56" t="s">
        <v>198</v>
      </c>
      <c r="F25" s="167"/>
      <c r="G25" s="167"/>
      <c r="H25" s="167"/>
    </row>
    <row r="26" spans="1:8" s="11" customFormat="1" ht="12.75" customHeight="1" x14ac:dyDescent="0.2">
      <c r="A26" s="73" t="s">
        <v>142</v>
      </c>
      <c r="B26" s="167"/>
      <c r="C26" s="167"/>
      <c r="D26" s="167"/>
      <c r="E26" s="73" t="s">
        <v>142</v>
      </c>
      <c r="F26" s="167"/>
      <c r="G26" s="167"/>
      <c r="H26" s="167"/>
    </row>
    <row r="27" spans="1:8" s="11" customFormat="1" ht="12.75" customHeight="1" x14ac:dyDescent="0.2">
      <c r="A27" s="73" t="s">
        <v>11</v>
      </c>
      <c r="B27" s="167"/>
      <c r="C27" s="167"/>
      <c r="D27" s="167"/>
      <c r="E27" s="73" t="s">
        <v>11</v>
      </c>
      <c r="F27" s="167"/>
      <c r="G27" s="167"/>
      <c r="H27" s="167"/>
    </row>
    <row r="28" spans="1:8" s="11" customFormat="1" ht="12.75" customHeight="1" x14ac:dyDescent="0.2">
      <c r="A28" s="73" t="s">
        <v>173</v>
      </c>
      <c r="B28" s="167"/>
      <c r="C28" s="167"/>
      <c r="D28" s="167"/>
      <c r="E28" s="73" t="s">
        <v>173</v>
      </c>
      <c r="F28" s="167"/>
      <c r="G28" s="167"/>
      <c r="H28" s="167"/>
    </row>
    <row r="29" spans="1:8" s="11" customFormat="1" ht="12.75" customHeight="1" x14ac:dyDescent="0.2">
      <c r="A29" s="73" t="s">
        <v>174</v>
      </c>
      <c r="B29" s="167"/>
      <c r="C29" s="167"/>
      <c r="D29" s="167"/>
      <c r="E29" s="73" t="s">
        <v>174</v>
      </c>
      <c r="F29" s="167"/>
      <c r="G29" s="167"/>
      <c r="H29" s="167"/>
    </row>
    <row r="30" spans="1:8" s="11" customFormat="1" ht="12.75" customHeight="1" x14ac:dyDescent="0.2">
      <c r="A30" s="73" t="s">
        <v>43</v>
      </c>
      <c r="B30" s="167"/>
      <c r="C30" s="167"/>
      <c r="D30" s="167"/>
      <c r="E30" s="73" t="s">
        <v>43</v>
      </c>
      <c r="F30" s="167"/>
      <c r="G30" s="167"/>
      <c r="H30" s="167"/>
    </row>
    <row r="31" spans="1:8" s="11" customFormat="1" ht="12.75" customHeight="1" x14ac:dyDescent="0.2">
      <c r="A31" s="73" t="s">
        <v>175</v>
      </c>
      <c r="B31" s="167"/>
      <c r="C31" s="167"/>
      <c r="D31" s="167"/>
      <c r="E31" s="73" t="s">
        <v>175</v>
      </c>
      <c r="F31" s="167"/>
      <c r="G31" s="167"/>
      <c r="H31" s="167"/>
    </row>
    <row r="32" spans="1:8" ht="12.75" customHeight="1" x14ac:dyDescent="0.2">
      <c r="A32" s="73" t="s">
        <v>176</v>
      </c>
      <c r="B32" s="167"/>
      <c r="C32" s="167"/>
      <c r="D32" s="167"/>
      <c r="E32" s="73" t="s">
        <v>176</v>
      </c>
      <c r="F32" s="167"/>
      <c r="G32" s="167"/>
      <c r="H32" s="167"/>
    </row>
    <row r="33" spans="1:8" ht="12.75" customHeight="1" x14ac:dyDescent="0.2">
      <c r="A33" s="73" t="s">
        <v>199</v>
      </c>
      <c r="B33" s="167"/>
      <c r="C33" s="167"/>
      <c r="D33" s="167"/>
      <c r="E33" s="73" t="s">
        <v>199</v>
      </c>
      <c r="F33" s="167"/>
      <c r="G33" s="167"/>
      <c r="H33" s="167"/>
    </row>
    <row r="34" spans="1:8" s="103" customFormat="1" ht="12.75" customHeight="1" x14ac:dyDescent="0.2">
      <c r="A34" s="73" t="s">
        <v>177</v>
      </c>
      <c r="B34" s="167"/>
      <c r="C34" s="167"/>
      <c r="D34" s="167"/>
      <c r="E34" s="73" t="s">
        <v>177</v>
      </c>
      <c r="F34" s="167"/>
      <c r="G34" s="167"/>
      <c r="H34" s="167"/>
    </row>
    <row r="35" spans="1:8" s="103" customFormat="1" ht="12.75" customHeight="1" x14ac:dyDescent="0.2">
      <c r="A35" s="50" t="s">
        <v>12</v>
      </c>
      <c r="B35" s="167"/>
      <c r="C35" s="167"/>
      <c r="D35" s="167"/>
      <c r="E35" s="50" t="s">
        <v>12</v>
      </c>
      <c r="F35" s="167"/>
      <c r="G35" s="167"/>
      <c r="H35" s="167"/>
    </row>
    <row r="36" spans="1:8" ht="12.75" customHeight="1" x14ac:dyDescent="0.2">
      <c r="A36" s="73" t="s">
        <v>218</v>
      </c>
      <c r="B36" s="167"/>
      <c r="C36" s="167"/>
      <c r="D36" s="167"/>
      <c r="E36" s="73" t="s">
        <v>218</v>
      </c>
      <c r="F36" s="167"/>
      <c r="G36" s="167"/>
      <c r="H36" s="167"/>
    </row>
    <row r="37" spans="1:8" s="75" customFormat="1" ht="12.75" customHeight="1" x14ac:dyDescent="0.2">
      <c r="A37" s="73" t="s">
        <v>58</v>
      </c>
      <c r="B37" s="167"/>
      <c r="C37" s="167"/>
      <c r="D37" s="167"/>
      <c r="E37" s="73" t="s">
        <v>58</v>
      </c>
      <c r="F37" s="167"/>
      <c r="G37" s="167"/>
      <c r="H37" s="167"/>
    </row>
    <row r="38" spans="1:8" s="75" customFormat="1" x14ac:dyDescent="0.2">
      <c r="A38" s="50" t="s">
        <v>13</v>
      </c>
      <c r="B38" s="167"/>
      <c r="C38" s="167"/>
      <c r="D38" s="167"/>
      <c r="E38" s="50" t="s">
        <v>13</v>
      </c>
      <c r="F38" s="167"/>
      <c r="G38" s="167"/>
      <c r="H38" s="167"/>
    </row>
    <row r="39" spans="1:8" s="75" customFormat="1" ht="12.75" customHeight="1" x14ac:dyDescent="0.2">
      <c r="A39" s="73" t="s">
        <v>222</v>
      </c>
      <c r="B39" s="167"/>
      <c r="C39" s="167"/>
      <c r="D39" s="167"/>
      <c r="E39" s="73" t="s">
        <v>222</v>
      </c>
      <c r="F39" s="167"/>
      <c r="G39" s="167"/>
      <c r="H39" s="167"/>
    </row>
    <row r="40" spans="1:8" s="75" customFormat="1" ht="12.75" customHeight="1" x14ac:dyDescent="0.2">
      <c r="A40" s="73" t="s">
        <v>14</v>
      </c>
      <c r="B40" s="167"/>
      <c r="C40" s="167"/>
      <c r="D40" s="167"/>
      <c r="E40" s="73" t="s">
        <v>14</v>
      </c>
      <c r="F40" s="167"/>
      <c r="G40" s="167"/>
      <c r="H40" s="167"/>
    </row>
    <row r="41" spans="1:8" s="103" customFormat="1" ht="12.75" customHeight="1" x14ac:dyDescent="0.2">
      <c r="A41" s="73" t="s">
        <v>92</v>
      </c>
      <c r="B41" s="167"/>
      <c r="C41" s="167"/>
      <c r="D41" s="167"/>
      <c r="E41" s="73" t="s">
        <v>92</v>
      </c>
      <c r="F41" s="167"/>
      <c r="G41" s="167"/>
      <c r="H41" s="167"/>
    </row>
    <row r="42" spans="1:8" s="103" customFormat="1" ht="12.75" customHeight="1" x14ac:dyDescent="0.2">
      <c r="A42" s="89" t="s">
        <v>200</v>
      </c>
      <c r="B42" s="167"/>
      <c r="C42" s="167"/>
      <c r="D42" s="167"/>
      <c r="E42" s="89" t="s">
        <v>200</v>
      </c>
      <c r="F42" s="167"/>
      <c r="G42" s="167"/>
      <c r="H42" s="167"/>
    </row>
    <row r="43" spans="1:8" s="103" customFormat="1" x14ac:dyDescent="0.2">
      <c r="A43" s="65" t="s">
        <v>16</v>
      </c>
      <c r="B43" s="167"/>
      <c r="C43" s="167"/>
      <c r="D43" s="167"/>
      <c r="E43" s="65" t="s">
        <v>16</v>
      </c>
      <c r="F43" s="167"/>
      <c r="G43" s="167"/>
      <c r="H43" s="167"/>
    </row>
    <row r="44" spans="1:8" s="97" customFormat="1" ht="12.75" customHeight="1" x14ac:dyDescent="0.2">
      <c r="A44" s="76" t="s">
        <v>143</v>
      </c>
      <c r="B44" s="167"/>
      <c r="C44" s="167"/>
      <c r="D44" s="167"/>
      <c r="E44" s="76" t="s">
        <v>143</v>
      </c>
      <c r="F44" s="167"/>
      <c r="G44" s="167"/>
      <c r="H44" s="167"/>
    </row>
    <row r="45" spans="1:8" s="97" customFormat="1" ht="12.75" customHeight="1" x14ac:dyDescent="0.2">
      <c r="A45" s="76" t="s">
        <v>144</v>
      </c>
      <c r="B45" s="167"/>
      <c r="C45" s="167"/>
      <c r="D45" s="167"/>
      <c r="E45" s="76" t="s">
        <v>144</v>
      </c>
      <c r="F45" s="167"/>
      <c r="G45" s="167"/>
      <c r="H45" s="167"/>
    </row>
    <row r="46" spans="1:8" s="97" customFormat="1" ht="12.75" customHeight="1" x14ac:dyDescent="0.2">
      <c r="A46" s="76" t="s">
        <v>66</v>
      </c>
      <c r="B46" s="167"/>
      <c r="C46" s="167"/>
      <c r="D46" s="167"/>
      <c r="E46" s="76" t="s">
        <v>66</v>
      </c>
      <c r="F46" s="167"/>
      <c r="G46" s="167"/>
      <c r="H46" s="167"/>
    </row>
    <row r="47" spans="1:8" s="103" customFormat="1" ht="12.75" customHeight="1" x14ac:dyDescent="0.2">
      <c r="A47" s="80" t="s">
        <v>145</v>
      </c>
      <c r="B47" s="167"/>
      <c r="C47" s="167"/>
      <c r="D47" s="167"/>
      <c r="E47" s="80" t="s">
        <v>145</v>
      </c>
      <c r="F47" s="167"/>
      <c r="G47" s="167"/>
      <c r="H47" s="167"/>
    </row>
    <row r="48" spans="1:8" s="103" customFormat="1" ht="12.75" customHeight="1" x14ac:dyDescent="0.2">
      <c r="A48" s="76" t="s">
        <v>121</v>
      </c>
      <c r="B48" s="167"/>
      <c r="C48" s="167"/>
      <c r="D48" s="167"/>
      <c r="E48" s="76" t="s">
        <v>121</v>
      </c>
      <c r="F48" s="167"/>
      <c r="G48" s="167"/>
      <c r="H48" s="167"/>
    </row>
    <row r="49" spans="1:8" ht="12.75" customHeight="1" x14ac:dyDescent="0.2">
      <c r="A49" s="76" t="s">
        <v>227</v>
      </c>
      <c r="B49" s="167"/>
      <c r="C49" s="167"/>
      <c r="D49" s="167"/>
      <c r="E49" s="76" t="s">
        <v>227</v>
      </c>
      <c r="F49" s="167"/>
      <c r="G49" s="167"/>
      <c r="H49" s="167"/>
    </row>
    <row r="50" spans="1:8" s="103" customFormat="1" ht="12.75" customHeight="1" x14ac:dyDescent="0.2">
      <c r="A50" s="73" t="s">
        <v>226</v>
      </c>
      <c r="B50" s="167"/>
      <c r="C50" s="167"/>
      <c r="D50" s="167"/>
      <c r="E50" s="73" t="s">
        <v>226</v>
      </c>
      <c r="F50" s="167"/>
      <c r="G50" s="167"/>
      <c r="H50" s="167"/>
    </row>
    <row r="51" spans="1:8" s="75" customFormat="1" x14ac:dyDescent="0.2">
      <c r="A51" s="50" t="s">
        <v>18</v>
      </c>
      <c r="B51" s="167"/>
      <c r="C51" s="167"/>
      <c r="D51" s="167"/>
      <c r="E51" s="50" t="s">
        <v>18</v>
      </c>
      <c r="F51" s="167"/>
      <c r="G51" s="167"/>
      <c r="H51" s="167"/>
    </row>
    <row r="52" spans="1:8" s="75" customFormat="1" ht="12.75" customHeight="1" x14ac:dyDescent="0.2">
      <c r="A52" s="76" t="s">
        <v>229</v>
      </c>
      <c r="B52" s="167"/>
      <c r="C52" s="167"/>
      <c r="D52" s="167"/>
      <c r="E52" s="76" t="s">
        <v>229</v>
      </c>
      <c r="F52" s="167"/>
      <c r="G52" s="167"/>
      <c r="H52" s="167"/>
    </row>
    <row r="53" spans="1:8" s="75" customFormat="1" ht="12.75" customHeight="1" x14ac:dyDescent="0.2">
      <c r="A53" s="76" t="s">
        <v>230</v>
      </c>
      <c r="B53" s="167"/>
      <c r="C53" s="167"/>
      <c r="D53" s="167"/>
      <c r="E53" s="76" t="s">
        <v>230</v>
      </c>
      <c r="F53" s="167"/>
      <c r="G53" s="167"/>
      <c r="H53" s="167"/>
    </row>
    <row r="54" spans="1:8" s="25" customFormat="1" ht="12.75" customHeight="1" x14ac:dyDescent="0.2">
      <c r="A54" s="76" t="s">
        <v>19</v>
      </c>
      <c r="B54" s="167"/>
      <c r="C54" s="167"/>
      <c r="D54" s="167"/>
      <c r="E54" s="76" t="s">
        <v>19</v>
      </c>
      <c r="F54" s="167"/>
      <c r="G54" s="167"/>
      <c r="H54" s="167"/>
    </row>
    <row r="55" spans="1:8" s="25" customFormat="1" ht="12.75" customHeight="1" x14ac:dyDescent="0.2">
      <c r="A55" s="76" t="s">
        <v>20</v>
      </c>
      <c r="B55" s="167"/>
      <c r="C55" s="167"/>
      <c r="D55" s="167"/>
      <c r="E55" s="76" t="s">
        <v>20</v>
      </c>
      <c r="F55" s="167"/>
      <c r="G55" s="167"/>
      <c r="H55" s="167"/>
    </row>
    <row r="56" spans="1:8" s="25" customFormat="1" ht="12.75" customHeight="1" x14ac:dyDescent="0.2">
      <c r="A56" s="39" t="s">
        <v>228</v>
      </c>
      <c r="B56" s="167"/>
      <c r="C56" s="167"/>
      <c r="D56" s="167"/>
      <c r="E56" s="39" t="s">
        <v>228</v>
      </c>
      <c r="F56" s="167"/>
      <c r="G56" s="167"/>
      <c r="H56" s="167"/>
    </row>
    <row r="57" spans="1:8" s="79" customFormat="1" x14ac:dyDescent="0.2">
      <c r="A57" s="109" t="s">
        <v>201</v>
      </c>
      <c r="B57" s="136"/>
      <c r="C57" s="139"/>
      <c r="D57" s="142"/>
      <c r="E57" s="109" t="s">
        <v>201</v>
      </c>
      <c r="F57" s="136"/>
      <c r="G57" s="139"/>
      <c r="H57" s="142"/>
    </row>
    <row r="58" spans="1:8" s="79" customFormat="1" x14ac:dyDescent="0.2">
      <c r="A58" s="56" t="s">
        <v>202</v>
      </c>
      <c r="B58" s="136"/>
      <c r="C58" s="139"/>
      <c r="D58" s="142"/>
      <c r="E58" s="56" t="s">
        <v>202</v>
      </c>
      <c r="F58" s="136"/>
      <c r="G58" s="139"/>
      <c r="H58" s="142"/>
    </row>
    <row r="59" spans="1:8" s="79" customFormat="1" x14ac:dyDescent="0.2">
      <c r="A59" s="56" t="s">
        <v>203</v>
      </c>
      <c r="B59" s="136"/>
      <c r="C59" s="139"/>
      <c r="D59" s="142"/>
      <c r="E59" s="56" t="s">
        <v>203</v>
      </c>
      <c r="F59" s="136"/>
      <c r="G59" s="139"/>
      <c r="H59" s="142"/>
    </row>
    <row r="60" spans="1:8" s="79" customFormat="1" x14ac:dyDescent="0.2">
      <c r="A60" s="56" t="s">
        <v>204</v>
      </c>
      <c r="B60" s="136"/>
      <c r="C60" s="139"/>
      <c r="D60" s="142"/>
      <c r="E60" s="56" t="s">
        <v>204</v>
      </c>
      <c r="F60" s="136"/>
      <c r="G60" s="139"/>
      <c r="H60" s="142"/>
    </row>
    <row r="61" spans="1:8" s="79" customFormat="1" x14ac:dyDescent="0.2">
      <c r="A61" s="56"/>
      <c r="B61" s="136"/>
      <c r="C61" s="139"/>
      <c r="D61" s="142"/>
      <c r="E61" s="56"/>
      <c r="F61" s="136"/>
      <c r="G61" s="139"/>
      <c r="H61" s="142"/>
    </row>
    <row r="62" spans="1:8" s="25" customFormat="1" ht="15.75" x14ac:dyDescent="0.2">
      <c r="A62" s="18" t="s">
        <v>269</v>
      </c>
      <c r="B62" s="114">
        <f>'Prices and Availability CT'!B4</f>
        <v>20001</v>
      </c>
      <c r="C62" s="116">
        <f>'Prices and Availability CT'!C4</f>
        <v>338</v>
      </c>
      <c r="D62" s="144">
        <f>'Prices and Availability CT'!D4</f>
        <v>122900</v>
      </c>
      <c r="E62" s="18" t="s">
        <v>270</v>
      </c>
      <c r="F62" s="114">
        <f>'Prices and Availability CT'!B6</f>
        <v>20003</v>
      </c>
      <c r="G62" s="116">
        <f>'Prices and Availability CT'!C6</f>
        <v>341.5</v>
      </c>
      <c r="H62" s="144">
        <f>'Prices and Availability CT'!D6</f>
        <v>139800</v>
      </c>
    </row>
    <row r="63" spans="1:8" x14ac:dyDescent="0.2">
      <c r="A63" s="50" t="s">
        <v>57</v>
      </c>
      <c r="B63" s="135"/>
      <c r="C63" s="138"/>
      <c r="D63" s="141"/>
      <c r="E63" s="50" t="s">
        <v>57</v>
      </c>
      <c r="F63" s="135"/>
      <c r="G63" s="138"/>
      <c r="H63" s="141"/>
    </row>
    <row r="64" spans="1:8" s="25" customFormat="1" ht="25.5" x14ac:dyDescent="0.2">
      <c r="A64" s="70" t="s">
        <v>223</v>
      </c>
      <c r="B64" s="136"/>
      <c r="C64" s="139"/>
      <c r="D64" s="142"/>
      <c r="E64" s="70" t="s">
        <v>223</v>
      </c>
      <c r="F64" s="136"/>
      <c r="G64" s="139"/>
      <c r="H64" s="142"/>
    </row>
    <row r="65" spans="1:8" s="25" customFormat="1" x14ac:dyDescent="0.2">
      <c r="A65" s="65" t="s">
        <v>29</v>
      </c>
      <c r="B65" s="136"/>
      <c r="C65" s="139"/>
      <c r="D65" s="142"/>
      <c r="E65" s="65" t="s">
        <v>29</v>
      </c>
      <c r="F65" s="136"/>
      <c r="G65" s="139"/>
      <c r="H65" s="142"/>
    </row>
    <row r="66" spans="1:8" s="25" customFormat="1" x14ac:dyDescent="0.2">
      <c r="A66" s="82" t="s">
        <v>123</v>
      </c>
      <c r="B66" s="136"/>
      <c r="C66" s="139"/>
      <c r="D66" s="142"/>
      <c r="E66" s="82" t="s">
        <v>123</v>
      </c>
      <c r="F66" s="136"/>
      <c r="G66" s="139"/>
      <c r="H66" s="142"/>
    </row>
    <row r="67" spans="1:8" s="25" customFormat="1" x14ac:dyDescent="0.2">
      <c r="A67" s="65" t="s">
        <v>12</v>
      </c>
      <c r="B67" s="136"/>
      <c r="C67" s="139"/>
      <c r="D67" s="142"/>
      <c r="E67" s="65" t="s">
        <v>12</v>
      </c>
      <c r="F67" s="136"/>
      <c r="G67" s="139"/>
      <c r="H67" s="142"/>
    </row>
    <row r="68" spans="1:8" s="25" customFormat="1" ht="35.25" customHeight="1" x14ac:dyDescent="0.2">
      <c r="A68" s="73" t="s">
        <v>224</v>
      </c>
      <c r="B68" s="136"/>
      <c r="C68" s="139"/>
      <c r="D68" s="142"/>
      <c r="E68" s="73" t="s">
        <v>224</v>
      </c>
      <c r="F68" s="136"/>
      <c r="G68" s="139"/>
      <c r="H68" s="142"/>
    </row>
    <row r="69" spans="1:8" s="79" customFormat="1" ht="54.75" customHeight="1" x14ac:dyDescent="0.2">
      <c r="A69" s="83" t="s">
        <v>225</v>
      </c>
      <c r="B69" s="136"/>
      <c r="C69" s="139"/>
      <c r="D69" s="142"/>
      <c r="E69" s="83" t="s">
        <v>252</v>
      </c>
      <c r="F69" s="136"/>
      <c r="G69" s="139"/>
      <c r="H69" s="142"/>
    </row>
    <row r="70" spans="1:8" s="75" customFormat="1" ht="30" customHeight="1" x14ac:dyDescent="0.2">
      <c r="A70" s="83" t="s">
        <v>251</v>
      </c>
      <c r="B70" s="136"/>
      <c r="C70" s="139"/>
      <c r="D70" s="142"/>
      <c r="E70" s="83" t="s">
        <v>251</v>
      </c>
      <c r="F70" s="136"/>
      <c r="G70" s="139"/>
      <c r="H70" s="142"/>
    </row>
    <row r="71" spans="1:8" s="25" customFormat="1" ht="24.75" customHeight="1" x14ac:dyDescent="0.2">
      <c r="A71" s="83" t="s">
        <v>75</v>
      </c>
      <c r="B71" s="136"/>
      <c r="C71" s="139"/>
      <c r="D71" s="142"/>
      <c r="E71" s="83" t="s">
        <v>75</v>
      </c>
      <c r="F71" s="136"/>
      <c r="G71" s="139"/>
      <c r="H71" s="142"/>
    </row>
    <row r="72" spans="1:8" x14ac:dyDescent="0.2">
      <c r="A72" s="83" t="s">
        <v>116</v>
      </c>
      <c r="B72" s="136"/>
      <c r="C72" s="139"/>
      <c r="D72" s="142"/>
      <c r="E72" s="83" t="s">
        <v>116</v>
      </c>
      <c r="F72" s="136"/>
      <c r="G72" s="139"/>
      <c r="H72" s="142"/>
    </row>
    <row r="73" spans="1:8" ht="25.5" customHeight="1" x14ac:dyDescent="0.2">
      <c r="A73" s="83" t="s">
        <v>181</v>
      </c>
      <c r="B73" s="136"/>
      <c r="C73" s="139"/>
      <c r="D73" s="142"/>
      <c r="E73" s="83" t="s">
        <v>181</v>
      </c>
      <c r="F73" s="136"/>
      <c r="G73" s="139"/>
      <c r="H73" s="142"/>
    </row>
    <row r="74" spans="1:8" x14ac:dyDescent="0.2">
      <c r="A74" s="83" t="s">
        <v>122</v>
      </c>
      <c r="B74" s="136"/>
      <c r="C74" s="139"/>
      <c r="D74" s="142"/>
      <c r="E74" s="83" t="s">
        <v>122</v>
      </c>
      <c r="F74" s="136"/>
      <c r="G74" s="139"/>
      <c r="H74" s="142"/>
    </row>
    <row r="75" spans="1:8" ht="12.75" customHeight="1" x14ac:dyDescent="0.2">
      <c r="A75" s="83" t="s">
        <v>72</v>
      </c>
      <c r="B75" s="136"/>
      <c r="C75" s="139"/>
      <c r="D75" s="142"/>
      <c r="E75" s="83" t="s">
        <v>72</v>
      </c>
      <c r="F75" s="136"/>
      <c r="G75" s="139"/>
      <c r="H75" s="142"/>
    </row>
    <row r="76" spans="1:8" ht="12.75" customHeight="1" x14ac:dyDescent="0.2">
      <c r="A76" s="83" t="s">
        <v>179</v>
      </c>
      <c r="B76" s="136"/>
      <c r="C76" s="139"/>
      <c r="D76" s="142"/>
      <c r="E76" s="83" t="s">
        <v>179</v>
      </c>
      <c r="F76" s="136"/>
      <c r="G76" s="139"/>
      <c r="H76" s="142"/>
    </row>
    <row r="77" spans="1:8" ht="25.5" x14ac:dyDescent="0.2">
      <c r="A77" s="83" t="s">
        <v>105</v>
      </c>
      <c r="B77" s="136"/>
      <c r="C77" s="139"/>
      <c r="D77" s="142"/>
      <c r="E77" s="83" t="s">
        <v>105</v>
      </c>
      <c r="F77" s="136"/>
      <c r="G77" s="139"/>
      <c r="H77" s="142"/>
    </row>
    <row r="78" spans="1:8" ht="12.75" customHeight="1" x14ac:dyDescent="0.2">
      <c r="A78" s="83" t="s">
        <v>76</v>
      </c>
      <c r="B78" s="136"/>
      <c r="C78" s="139"/>
      <c r="D78" s="142"/>
      <c r="E78" s="83" t="s">
        <v>76</v>
      </c>
      <c r="F78" s="136"/>
      <c r="G78" s="139"/>
      <c r="H78" s="142"/>
    </row>
    <row r="79" spans="1:8" ht="12.75" customHeight="1" x14ac:dyDescent="0.2">
      <c r="A79" s="83" t="s">
        <v>77</v>
      </c>
      <c r="B79" s="136"/>
      <c r="C79" s="139"/>
      <c r="D79" s="142"/>
      <c r="E79" s="83" t="s">
        <v>77</v>
      </c>
      <c r="F79" s="136"/>
      <c r="G79" s="139"/>
      <c r="H79" s="142"/>
    </row>
    <row r="80" spans="1:8" x14ac:dyDescent="0.2">
      <c r="A80" s="83" t="s">
        <v>83</v>
      </c>
      <c r="B80" s="136"/>
      <c r="C80" s="139"/>
      <c r="D80" s="142"/>
      <c r="E80" s="83" t="s">
        <v>83</v>
      </c>
      <c r="F80" s="136"/>
      <c r="G80" s="139"/>
      <c r="H80" s="142"/>
    </row>
    <row r="81" spans="1:8" ht="12.75" customHeight="1" x14ac:dyDescent="0.2">
      <c r="A81" s="80" t="s">
        <v>146</v>
      </c>
      <c r="B81" s="136"/>
      <c r="C81" s="139"/>
      <c r="D81" s="142"/>
      <c r="E81" s="80" t="s">
        <v>146</v>
      </c>
      <c r="F81" s="136"/>
      <c r="G81" s="139"/>
      <c r="H81" s="142"/>
    </row>
    <row r="82" spans="1:8" s="75" customFormat="1" ht="12.75" customHeight="1" x14ac:dyDescent="0.2">
      <c r="A82" s="76"/>
      <c r="B82" s="136"/>
      <c r="C82" s="139"/>
      <c r="D82" s="142"/>
      <c r="E82" s="80" t="s">
        <v>78</v>
      </c>
      <c r="F82" s="136"/>
      <c r="G82" s="139"/>
      <c r="H82" s="142"/>
    </row>
    <row r="83" spans="1:8" ht="12.75" customHeight="1" x14ac:dyDescent="0.2">
      <c r="A83" s="50" t="s">
        <v>13</v>
      </c>
      <c r="B83" s="136"/>
      <c r="C83" s="139"/>
      <c r="D83" s="142"/>
      <c r="E83" s="50" t="s">
        <v>13</v>
      </c>
      <c r="F83" s="136"/>
      <c r="G83" s="139"/>
      <c r="H83" s="142"/>
    </row>
    <row r="84" spans="1:8" s="75" customFormat="1" ht="12.75" customHeight="1" x14ac:dyDescent="0.2">
      <c r="A84" s="80" t="s">
        <v>148</v>
      </c>
      <c r="B84" s="136"/>
      <c r="C84" s="139"/>
      <c r="D84" s="142"/>
      <c r="E84" s="80" t="s">
        <v>148</v>
      </c>
      <c r="F84" s="136"/>
      <c r="G84" s="139"/>
      <c r="H84" s="142"/>
    </row>
    <row r="85" spans="1:8" ht="12.75" customHeight="1" x14ac:dyDescent="0.2">
      <c r="A85" s="80" t="s">
        <v>44</v>
      </c>
      <c r="B85" s="136"/>
      <c r="C85" s="139"/>
      <c r="D85" s="142"/>
      <c r="E85" s="80" t="s">
        <v>44</v>
      </c>
      <c r="F85" s="136"/>
      <c r="G85" s="139"/>
      <c r="H85" s="142"/>
    </row>
    <row r="86" spans="1:8" ht="25.5" x14ac:dyDescent="0.2">
      <c r="A86" s="76" t="s">
        <v>112</v>
      </c>
      <c r="B86" s="136"/>
      <c r="C86" s="139"/>
      <c r="D86" s="142"/>
      <c r="E86" s="76" t="s">
        <v>112</v>
      </c>
      <c r="F86" s="136"/>
      <c r="G86" s="139"/>
      <c r="H86" s="142"/>
    </row>
    <row r="87" spans="1:8" ht="12.75" customHeight="1" x14ac:dyDescent="0.2">
      <c r="A87" s="76" t="s">
        <v>114</v>
      </c>
      <c r="B87" s="136"/>
      <c r="C87" s="139"/>
      <c r="D87" s="142"/>
      <c r="E87" s="76" t="s">
        <v>114</v>
      </c>
      <c r="F87" s="136"/>
      <c r="G87" s="139"/>
      <c r="H87" s="142"/>
    </row>
    <row r="88" spans="1:8" ht="12.75" customHeight="1" x14ac:dyDescent="0.2">
      <c r="A88" s="50" t="s">
        <v>16</v>
      </c>
      <c r="B88" s="136"/>
      <c r="C88" s="139"/>
      <c r="D88" s="142"/>
      <c r="E88" s="50" t="s">
        <v>16</v>
      </c>
      <c r="F88" s="136"/>
      <c r="G88" s="139"/>
      <c r="H88" s="142"/>
    </row>
    <row r="89" spans="1:8" x14ac:dyDescent="0.2">
      <c r="A89" s="80" t="s">
        <v>182</v>
      </c>
      <c r="B89" s="136"/>
      <c r="C89" s="139"/>
      <c r="D89" s="142"/>
      <c r="E89" s="80" t="s">
        <v>182</v>
      </c>
      <c r="F89" s="136"/>
      <c r="G89" s="139"/>
      <c r="H89" s="142"/>
    </row>
    <row r="90" spans="1:8" ht="12.75" customHeight="1" x14ac:dyDescent="0.2">
      <c r="A90" s="76" t="s">
        <v>126</v>
      </c>
      <c r="B90" s="136"/>
      <c r="C90" s="139"/>
      <c r="D90" s="142"/>
      <c r="E90" s="76" t="s">
        <v>126</v>
      </c>
      <c r="F90" s="136"/>
      <c r="G90" s="139"/>
      <c r="H90" s="142"/>
    </row>
    <row r="91" spans="1:8" s="25" customFormat="1" x14ac:dyDescent="0.2">
      <c r="A91" s="87" t="s">
        <v>231</v>
      </c>
      <c r="B91" s="136"/>
      <c r="C91" s="139"/>
      <c r="D91" s="142"/>
      <c r="E91" s="87" t="s">
        <v>231</v>
      </c>
      <c r="F91" s="136"/>
      <c r="G91" s="139"/>
      <c r="H91" s="142"/>
    </row>
    <row r="92" spans="1:8" s="25" customFormat="1" ht="12.75" customHeight="1" x14ac:dyDescent="0.2">
      <c r="A92" s="50" t="s">
        <v>31</v>
      </c>
      <c r="B92" s="136"/>
      <c r="C92" s="139"/>
      <c r="D92" s="142"/>
      <c r="E92" s="50" t="s">
        <v>31</v>
      </c>
      <c r="F92" s="136"/>
      <c r="G92" s="139"/>
      <c r="H92" s="142"/>
    </row>
    <row r="93" spans="1:8" ht="25.5" x14ac:dyDescent="0.2">
      <c r="A93" s="80" t="s">
        <v>26</v>
      </c>
      <c r="B93" s="136"/>
      <c r="C93" s="139"/>
      <c r="D93" s="142"/>
      <c r="E93" s="80" t="s">
        <v>26</v>
      </c>
      <c r="F93" s="136"/>
      <c r="G93" s="139"/>
      <c r="H93" s="142"/>
    </row>
    <row r="94" spans="1:8" s="11" customFormat="1" x14ac:dyDescent="0.2">
      <c r="A94" s="80" t="s">
        <v>10</v>
      </c>
      <c r="B94" s="136"/>
      <c r="C94" s="139"/>
      <c r="D94" s="142"/>
      <c r="E94" s="80" t="s">
        <v>10</v>
      </c>
      <c r="F94" s="136"/>
      <c r="G94" s="139"/>
      <c r="H94" s="142"/>
    </row>
    <row r="95" spans="1:8" ht="12.75" customHeight="1" x14ac:dyDescent="0.2">
      <c r="A95" s="80" t="s">
        <v>180</v>
      </c>
      <c r="B95" s="136"/>
      <c r="C95" s="139"/>
      <c r="D95" s="142"/>
      <c r="E95" s="80" t="s">
        <v>180</v>
      </c>
      <c r="F95" s="136"/>
      <c r="G95" s="139"/>
      <c r="H95" s="142"/>
    </row>
    <row r="96" spans="1:8" x14ac:dyDescent="0.2">
      <c r="A96" s="80" t="s">
        <v>15</v>
      </c>
      <c r="B96" s="136"/>
      <c r="C96" s="139"/>
      <c r="D96" s="142"/>
      <c r="E96" s="80" t="s">
        <v>15</v>
      </c>
      <c r="F96" s="136"/>
      <c r="G96" s="139"/>
      <c r="H96" s="142"/>
    </row>
    <row r="97" spans="1:8" x14ac:dyDescent="0.2">
      <c r="A97" s="80" t="s">
        <v>27</v>
      </c>
      <c r="B97" s="136"/>
      <c r="C97" s="139"/>
      <c r="D97" s="142"/>
      <c r="E97" s="80" t="s">
        <v>27</v>
      </c>
      <c r="F97" s="136"/>
      <c r="G97" s="139"/>
      <c r="H97" s="142"/>
    </row>
    <row r="98" spans="1:8" x14ac:dyDescent="0.2">
      <c r="A98" s="80" t="s">
        <v>17</v>
      </c>
      <c r="B98" s="136"/>
      <c r="C98" s="139"/>
      <c r="D98" s="142"/>
      <c r="E98" s="80" t="s">
        <v>17</v>
      </c>
      <c r="F98" s="136"/>
      <c r="G98" s="139"/>
      <c r="H98" s="142"/>
    </row>
    <row r="99" spans="1:8" s="79" customFormat="1" x14ac:dyDescent="0.2">
      <c r="A99" s="89" t="s">
        <v>213</v>
      </c>
      <c r="B99" s="136"/>
      <c r="C99" s="139"/>
      <c r="D99" s="142"/>
      <c r="E99" s="89" t="s">
        <v>213</v>
      </c>
      <c r="F99" s="136"/>
      <c r="G99" s="139"/>
      <c r="H99" s="142"/>
    </row>
    <row r="100" spans="1:8" s="79" customFormat="1" x14ac:dyDescent="0.2">
      <c r="A100" s="80"/>
      <c r="B100" s="137"/>
      <c r="C100" s="140"/>
      <c r="D100" s="143"/>
      <c r="E100" s="80"/>
      <c r="F100" s="137"/>
      <c r="G100" s="140"/>
      <c r="H100" s="143"/>
    </row>
    <row r="101" spans="1:8" s="79" customFormat="1" ht="15.75" x14ac:dyDescent="0.2">
      <c r="A101" s="98" t="s">
        <v>271</v>
      </c>
      <c r="B101" s="114">
        <f>'Prices and Availability CT'!B5</f>
        <v>20002</v>
      </c>
      <c r="C101" s="95">
        <f>'Prices and Availability CT'!C5</f>
        <v>346</v>
      </c>
      <c r="D101" s="145">
        <f>'Prices and Availability CT'!D5</f>
        <v>131900</v>
      </c>
      <c r="E101" s="98" t="s">
        <v>272</v>
      </c>
      <c r="F101" s="114">
        <f>'Prices and Availability CT'!B7</f>
        <v>20004</v>
      </c>
      <c r="G101" s="116">
        <f>'Prices and Availability CT'!C7</f>
        <v>349.5</v>
      </c>
      <c r="H101" s="145">
        <f>'Prices and Availability CT'!D7</f>
        <v>148800</v>
      </c>
    </row>
    <row r="102" spans="1:8" s="79" customFormat="1" x14ac:dyDescent="0.2">
      <c r="A102" s="49" t="s">
        <v>57</v>
      </c>
      <c r="B102" s="166"/>
      <c r="C102" s="169"/>
      <c r="D102" s="172"/>
      <c r="E102" s="49" t="s">
        <v>57</v>
      </c>
      <c r="F102" s="166"/>
      <c r="G102" s="169"/>
      <c r="H102" s="172"/>
    </row>
    <row r="103" spans="1:8" s="79" customFormat="1" ht="25.5" customHeight="1" x14ac:dyDescent="0.2">
      <c r="A103" s="70" t="s">
        <v>232</v>
      </c>
      <c r="B103" s="167"/>
      <c r="C103" s="170"/>
      <c r="D103" s="173"/>
      <c r="E103" s="70" t="s">
        <v>232</v>
      </c>
      <c r="F103" s="167"/>
      <c r="G103" s="170"/>
      <c r="H103" s="173"/>
    </row>
    <row r="104" spans="1:8" s="79" customFormat="1" x14ac:dyDescent="0.2">
      <c r="A104" s="95" t="s">
        <v>149</v>
      </c>
      <c r="B104" s="167"/>
      <c r="C104" s="170"/>
      <c r="D104" s="173"/>
      <c r="E104" s="116" t="s">
        <v>149</v>
      </c>
      <c r="F104" s="167"/>
      <c r="G104" s="170"/>
      <c r="H104" s="173"/>
    </row>
    <row r="105" spans="1:8" s="75" customFormat="1" ht="30" customHeight="1" x14ac:dyDescent="0.2">
      <c r="A105" s="82" t="s">
        <v>125</v>
      </c>
      <c r="B105" s="167"/>
      <c r="C105" s="170"/>
      <c r="D105" s="173"/>
      <c r="E105" s="82" t="s">
        <v>125</v>
      </c>
      <c r="F105" s="167"/>
      <c r="G105" s="170"/>
      <c r="H105" s="173"/>
    </row>
    <row r="106" spans="1:8" s="79" customFormat="1" ht="12.75" customHeight="1" x14ac:dyDescent="0.2">
      <c r="A106" s="95" t="s">
        <v>12</v>
      </c>
      <c r="B106" s="167"/>
      <c r="C106" s="170"/>
      <c r="D106" s="173"/>
      <c r="E106" s="116" t="s">
        <v>12</v>
      </c>
      <c r="F106" s="167"/>
      <c r="G106" s="170"/>
      <c r="H106" s="173"/>
    </row>
    <row r="107" spans="1:8" s="79" customFormat="1" ht="25.5" customHeight="1" x14ac:dyDescent="0.2">
      <c r="A107" s="82" t="s">
        <v>111</v>
      </c>
      <c r="B107" s="167"/>
      <c r="C107" s="170"/>
      <c r="D107" s="173"/>
      <c r="E107" s="82" t="s">
        <v>111</v>
      </c>
      <c r="F107" s="167"/>
      <c r="G107" s="170"/>
      <c r="H107" s="173"/>
    </row>
    <row r="108" spans="1:8" s="79" customFormat="1" ht="54" customHeight="1" x14ac:dyDescent="0.2">
      <c r="A108" s="110" t="s">
        <v>233</v>
      </c>
      <c r="B108" s="167"/>
      <c r="C108" s="170"/>
      <c r="D108" s="173"/>
      <c r="E108" s="83" t="s">
        <v>252</v>
      </c>
      <c r="F108" s="167"/>
      <c r="G108" s="170"/>
      <c r="H108" s="173"/>
    </row>
    <row r="109" spans="1:8" s="79" customFormat="1" ht="28.5" customHeight="1" x14ac:dyDescent="0.2">
      <c r="A109" s="110" t="s">
        <v>253</v>
      </c>
      <c r="B109" s="167"/>
      <c r="C109" s="170"/>
      <c r="D109" s="173"/>
      <c r="E109" s="83" t="s">
        <v>251</v>
      </c>
      <c r="F109" s="167"/>
      <c r="G109" s="170"/>
      <c r="H109" s="173"/>
    </row>
    <row r="110" spans="1:8" s="79" customFormat="1" ht="18" customHeight="1" x14ac:dyDescent="0.2">
      <c r="A110" s="110" t="s">
        <v>75</v>
      </c>
      <c r="B110" s="167"/>
      <c r="C110" s="170"/>
      <c r="D110" s="173"/>
      <c r="E110" s="110" t="s">
        <v>75</v>
      </c>
      <c r="F110" s="167"/>
      <c r="G110" s="170"/>
      <c r="H110" s="173"/>
    </row>
    <row r="111" spans="1:8" s="79" customFormat="1" ht="26.25" customHeight="1" x14ac:dyDescent="0.2">
      <c r="A111" s="110" t="s">
        <v>116</v>
      </c>
      <c r="B111" s="167"/>
      <c r="C111" s="170"/>
      <c r="D111" s="173"/>
      <c r="E111" s="110" t="s">
        <v>116</v>
      </c>
      <c r="F111" s="167"/>
      <c r="G111" s="170"/>
      <c r="H111" s="173"/>
    </row>
    <row r="112" spans="1:8" s="75" customFormat="1" ht="25.5" customHeight="1" x14ac:dyDescent="0.2">
      <c r="A112" s="110" t="s">
        <v>181</v>
      </c>
      <c r="B112" s="167"/>
      <c r="C112" s="170"/>
      <c r="D112" s="173"/>
      <c r="E112" s="110" t="s">
        <v>181</v>
      </c>
      <c r="F112" s="167"/>
      <c r="G112" s="170"/>
      <c r="H112" s="173"/>
    </row>
    <row r="113" spans="1:8" s="79" customFormat="1" ht="12.75" customHeight="1" x14ac:dyDescent="0.2">
      <c r="A113" s="110" t="s">
        <v>122</v>
      </c>
      <c r="B113" s="167"/>
      <c r="C113" s="170"/>
      <c r="D113" s="173"/>
      <c r="E113" s="110" t="s">
        <v>122</v>
      </c>
      <c r="F113" s="167"/>
      <c r="G113" s="170"/>
      <c r="H113" s="173"/>
    </row>
    <row r="114" spans="1:8" s="75" customFormat="1" ht="12.75" customHeight="1" x14ac:dyDescent="0.2">
      <c r="A114" s="110" t="s">
        <v>178</v>
      </c>
      <c r="B114" s="167"/>
      <c r="C114" s="170"/>
      <c r="D114" s="173"/>
      <c r="E114" s="110" t="s">
        <v>178</v>
      </c>
      <c r="F114" s="167"/>
      <c r="G114" s="170"/>
      <c r="H114" s="173"/>
    </row>
    <row r="115" spans="1:8" s="75" customFormat="1" ht="12.75" customHeight="1" x14ac:dyDescent="0.2">
      <c r="A115" s="110" t="s">
        <v>179</v>
      </c>
      <c r="B115" s="167"/>
      <c r="C115" s="170"/>
      <c r="D115" s="173"/>
      <c r="E115" s="110" t="s">
        <v>179</v>
      </c>
      <c r="F115" s="167"/>
      <c r="G115" s="170"/>
      <c r="H115" s="173"/>
    </row>
    <row r="116" spans="1:8" s="75" customFormat="1" ht="12.75" customHeight="1" x14ac:dyDescent="0.2">
      <c r="A116" s="110" t="s">
        <v>73</v>
      </c>
      <c r="B116" s="167"/>
      <c r="C116" s="170"/>
      <c r="D116" s="173"/>
      <c r="E116" s="110" t="s">
        <v>73</v>
      </c>
      <c r="F116" s="167"/>
      <c r="G116" s="170"/>
      <c r="H116" s="173"/>
    </row>
    <row r="117" spans="1:8" s="75" customFormat="1" ht="12.75" customHeight="1" x14ac:dyDescent="0.2">
      <c r="A117" s="110" t="s">
        <v>76</v>
      </c>
      <c r="B117" s="167"/>
      <c r="C117" s="170"/>
      <c r="D117" s="173"/>
      <c r="E117" s="110" t="s">
        <v>76</v>
      </c>
      <c r="F117" s="167"/>
      <c r="G117" s="170"/>
      <c r="H117" s="173"/>
    </row>
    <row r="118" spans="1:8" s="75" customFormat="1" ht="12.75" customHeight="1" x14ac:dyDescent="0.2">
      <c r="A118" s="110" t="s">
        <v>77</v>
      </c>
      <c r="B118" s="167"/>
      <c r="C118" s="170"/>
      <c r="D118" s="173"/>
      <c r="E118" s="110" t="s">
        <v>77</v>
      </c>
      <c r="F118" s="167"/>
      <c r="G118" s="170"/>
      <c r="H118" s="173"/>
    </row>
    <row r="119" spans="1:8" ht="12.75" customHeight="1" x14ac:dyDescent="0.2">
      <c r="A119" s="110" t="s">
        <v>83</v>
      </c>
      <c r="B119" s="167"/>
      <c r="C119" s="170"/>
      <c r="D119" s="173"/>
      <c r="E119" s="110" t="s">
        <v>83</v>
      </c>
      <c r="F119" s="167"/>
      <c r="G119" s="170"/>
      <c r="H119" s="173"/>
    </row>
    <row r="120" spans="1:8" s="75" customFormat="1" ht="12.75" customHeight="1" x14ac:dyDescent="0.2">
      <c r="A120" s="84" t="s">
        <v>147</v>
      </c>
      <c r="B120" s="167"/>
      <c r="C120" s="170"/>
      <c r="D120" s="173"/>
      <c r="E120" s="84" t="s">
        <v>147</v>
      </c>
      <c r="F120" s="167"/>
      <c r="G120" s="170"/>
      <c r="H120" s="173"/>
    </row>
    <row r="121" spans="1:8" s="75" customFormat="1" x14ac:dyDescent="0.2">
      <c r="A121" s="95" t="s">
        <v>13</v>
      </c>
      <c r="B121" s="167"/>
      <c r="C121" s="170"/>
      <c r="D121" s="173"/>
      <c r="E121" s="116" t="s">
        <v>13</v>
      </c>
      <c r="F121" s="167"/>
      <c r="G121" s="170"/>
      <c r="H121" s="173"/>
    </row>
    <row r="122" spans="1:8" s="75" customFormat="1" ht="28.5" customHeight="1" x14ac:dyDescent="0.2">
      <c r="A122" s="70" t="s">
        <v>234</v>
      </c>
      <c r="B122" s="167"/>
      <c r="C122" s="170"/>
      <c r="D122" s="173"/>
      <c r="E122" s="70" t="s">
        <v>234</v>
      </c>
      <c r="F122" s="167"/>
      <c r="G122" s="170"/>
      <c r="H122" s="173"/>
    </row>
    <row r="123" spans="1:8" s="75" customFormat="1" ht="25.5" customHeight="1" x14ac:dyDescent="0.2">
      <c r="A123" s="70" t="s">
        <v>113</v>
      </c>
      <c r="B123" s="167"/>
      <c r="C123" s="170"/>
      <c r="D123" s="173"/>
      <c r="E123" s="70" t="s">
        <v>113</v>
      </c>
      <c r="F123" s="167"/>
      <c r="G123" s="170"/>
      <c r="H123" s="173"/>
    </row>
    <row r="124" spans="1:8" ht="12.75" customHeight="1" x14ac:dyDescent="0.2">
      <c r="A124" s="80" t="s">
        <v>44</v>
      </c>
      <c r="B124" s="167"/>
      <c r="C124" s="170"/>
      <c r="D124" s="173"/>
      <c r="E124" s="80" t="s">
        <v>44</v>
      </c>
      <c r="F124" s="167"/>
      <c r="G124" s="170"/>
      <c r="H124" s="173"/>
    </row>
    <row r="125" spans="1:8" ht="16.5" customHeight="1" x14ac:dyDescent="0.2">
      <c r="A125" s="49" t="s">
        <v>16</v>
      </c>
      <c r="B125" s="167"/>
      <c r="C125" s="170"/>
      <c r="D125" s="173"/>
      <c r="E125" s="49" t="s">
        <v>16</v>
      </c>
      <c r="F125" s="167"/>
      <c r="G125" s="170"/>
      <c r="H125" s="173"/>
    </row>
    <row r="126" spans="1:8" s="75" customFormat="1" ht="12.75" customHeight="1" x14ac:dyDescent="0.2">
      <c r="A126" s="80" t="s">
        <v>182</v>
      </c>
      <c r="B126" s="167"/>
      <c r="C126" s="170"/>
      <c r="D126" s="173"/>
      <c r="E126" s="80" t="s">
        <v>182</v>
      </c>
      <c r="F126" s="167"/>
      <c r="G126" s="170"/>
      <c r="H126" s="173"/>
    </row>
    <row r="127" spans="1:8" s="103" customFormat="1" ht="12.75" customHeight="1" x14ac:dyDescent="0.2">
      <c r="A127" s="80" t="s">
        <v>126</v>
      </c>
      <c r="B127" s="167"/>
      <c r="C127" s="170"/>
      <c r="D127" s="173"/>
      <c r="E127" s="80" t="s">
        <v>126</v>
      </c>
      <c r="F127" s="167"/>
      <c r="G127" s="170"/>
      <c r="H127" s="173"/>
    </row>
    <row r="128" spans="1:8" s="75" customFormat="1" ht="28.5" customHeight="1" x14ac:dyDescent="0.2">
      <c r="A128" s="70" t="s">
        <v>266</v>
      </c>
      <c r="B128" s="167"/>
      <c r="C128" s="170"/>
      <c r="D128" s="173"/>
      <c r="E128" s="70" t="str">
        <f>A128</f>
        <v>Fuel system with two redundant electric fuel pumps, header tank, fuel return lines and 
fuel tank selector valve, with audio and visual fuel low level warning</v>
      </c>
      <c r="F128" s="167"/>
      <c r="G128" s="170"/>
      <c r="H128" s="173"/>
    </row>
    <row r="129" spans="1:8" s="75" customFormat="1" ht="12.75" customHeight="1" x14ac:dyDescent="0.2">
      <c r="A129" s="70"/>
      <c r="B129" s="167"/>
      <c r="C129" s="170"/>
      <c r="D129" s="173"/>
      <c r="E129" s="70"/>
      <c r="F129" s="167"/>
      <c r="G129" s="170"/>
      <c r="H129" s="173"/>
    </row>
    <row r="130" spans="1:8" s="75" customFormat="1" ht="12.75" customHeight="1" x14ac:dyDescent="0.2">
      <c r="A130" s="95" t="s">
        <v>31</v>
      </c>
      <c r="B130" s="167"/>
      <c r="C130" s="170"/>
      <c r="D130" s="173"/>
      <c r="E130" s="116" t="s">
        <v>31</v>
      </c>
      <c r="F130" s="167"/>
      <c r="G130" s="170"/>
      <c r="H130" s="173"/>
    </row>
    <row r="131" spans="1:8" s="75" customFormat="1" ht="25.5" customHeight="1" x14ac:dyDescent="0.2">
      <c r="A131" s="80" t="s">
        <v>26</v>
      </c>
      <c r="B131" s="167"/>
      <c r="C131" s="170"/>
      <c r="D131" s="173"/>
      <c r="E131" s="80" t="s">
        <v>26</v>
      </c>
      <c r="F131" s="167"/>
      <c r="G131" s="170"/>
      <c r="H131" s="173"/>
    </row>
    <row r="132" spans="1:8" s="75" customFormat="1" ht="12.75" customHeight="1" x14ac:dyDescent="0.2">
      <c r="A132" s="80" t="s">
        <v>10</v>
      </c>
      <c r="B132" s="167"/>
      <c r="C132" s="170"/>
      <c r="D132" s="173"/>
      <c r="E132" s="80" t="s">
        <v>10</v>
      </c>
      <c r="F132" s="167"/>
      <c r="G132" s="170"/>
      <c r="H132" s="173"/>
    </row>
    <row r="133" spans="1:8" s="75" customFormat="1" ht="12.75" customHeight="1" x14ac:dyDescent="0.2">
      <c r="A133" s="38" t="s">
        <v>211</v>
      </c>
      <c r="B133" s="167"/>
      <c r="C133" s="170"/>
      <c r="D133" s="173"/>
      <c r="E133" s="108" t="s">
        <v>211</v>
      </c>
      <c r="F133" s="167"/>
      <c r="G133" s="170"/>
      <c r="H133" s="173"/>
    </row>
    <row r="134" spans="1:8" s="75" customFormat="1" ht="12.75" customHeight="1" x14ac:dyDescent="0.2">
      <c r="A134" s="80" t="s">
        <v>180</v>
      </c>
      <c r="B134" s="167"/>
      <c r="C134" s="170"/>
      <c r="D134" s="173"/>
      <c r="E134" s="80" t="s">
        <v>180</v>
      </c>
      <c r="F134" s="167"/>
      <c r="G134" s="170"/>
      <c r="H134" s="173"/>
    </row>
    <row r="135" spans="1:8" s="75" customFormat="1" ht="12.75" customHeight="1" x14ac:dyDescent="0.2">
      <c r="A135" s="80" t="s">
        <v>210</v>
      </c>
      <c r="B135" s="167"/>
      <c r="C135" s="170"/>
      <c r="D135" s="173"/>
      <c r="E135" s="80" t="s">
        <v>210</v>
      </c>
      <c r="F135" s="167"/>
      <c r="G135" s="170"/>
      <c r="H135" s="173"/>
    </row>
    <row r="136" spans="1:8" s="79" customFormat="1" ht="12.75" customHeight="1" x14ac:dyDescent="0.2">
      <c r="A136" s="80" t="s">
        <v>15</v>
      </c>
      <c r="B136" s="167"/>
      <c r="C136" s="170"/>
      <c r="D136" s="173"/>
      <c r="E136" s="80" t="s">
        <v>15</v>
      </c>
      <c r="F136" s="167"/>
      <c r="G136" s="170"/>
      <c r="H136" s="173"/>
    </row>
    <row r="137" spans="1:8" s="79" customFormat="1" ht="12.75" customHeight="1" x14ac:dyDescent="0.2">
      <c r="A137" s="80" t="s">
        <v>27</v>
      </c>
      <c r="B137" s="167"/>
      <c r="C137" s="170"/>
      <c r="D137" s="173"/>
      <c r="E137" s="80" t="s">
        <v>27</v>
      </c>
      <c r="F137" s="167"/>
      <c r="G137" s="170"/>
      <c r="H137" s="173"/>
    </row>
    <row r="138" spans="1:8" ht="18" customHeight="1" x14ac:dyDescent="0.2">
      <c r="A138" s="80" t="s">
        <v>17</v>
      </c>
      <c r="B138" s="167"/>
      <c r="C138" s="170"/>
      <c r="D138" s="173"/>
      <c r="E138" s="80" t="s">
        <v>17</v>
      </c>
      <c r="F138" s="167"/>
      <c r="G138" s="170"/>
      <c r="H138" s="173"/>
    </row>
    <row r="139" spans="1:8" s="103" customFormat="1" ht="15" customHeight="1" x14ac:dyDescent="0.2">
      <c r="A139" s="89" t="s">
        <v>213</v>
      </c>
      <c r="B139" s="168"/>
      <c r="C139" s="171"/>
      <c r="D139" s="174"/>
      <c r="E139" s="89" t="s">
        <v>213</v>
      </c>
      <c r="F139" s="168"/>
      <c r="G139" s="171"/>
      <c r="H139" s="174"/>
    </row>
    <row r="140" spans="1:8" s="103" customFormat="1" ht="18" customHeight="1" x14ac:dyDescent="0.2">
      <c r="A140" s="160" t="s">
        <v>99</v>
      </c>
      <c r="B140" s="161"/>
      <c r="C140" s="161"/>
      <c r="D140" s="162"/>
      <c r="E140" s="160" t="s">
        <v>99</v>
      </c>
      <c r="F140" s="161"/>
      <c r="G140" s="161"/>
      <c r="H140" s="162"/>
    </row>
    <row r="141" spans="1:8" s="97" customFormat="1" ht="15.75" customHeight="1" x14ac:dyDescent="0.2">
      <c r="A141" s="163" t="s">
        <v>115</v>
      </c>
      <c r="B141" s="164"/>
      <c r="C141" s="164"/>
      <c r="D141" s="165"/>
      <c r="E141" s="163" t="s">
        <v>115</v>
      </c>
      <c r="F141" s="164"/>
      <c r="G141" s="164"/>
      <c r="H141" s="165"/>
    </row>
    <row r="142" spans="1:8" s="97" customFormat="1" ht="15" customHeight="1" x14ac:dyDescent="0.2">
      <c r="A142" s="68" t="s">
        <v>70</v>
      </c>
      <c r="B142" s="114">
        <f>'Prices and Availability CT'!B9</f>
        <v>10102</v>
      </c>
      <c r="C142" s="116">
        <f>'Prices and Availability CT'!C9</f>
        <v>3.8</v>
      </c>
      <c r="D142" s="146">
        <f>'Prices and Availability CT'!D9</f>
        <v>580</v>
      </c>
      <c r="E142" s="68" t="s">
        <v>70</v>
      </c>
      <c r="F142" s="114">
        <f>B142</f>
        <v>10102</v>
      </c>
      <c r="G142" s="116">
        <f>C142</f>
        <v>3.8</v>
      </c>
      <c r="H142" s="146">
        <f>D142</f>
        <v>580</v>
      </c>
    </row>
    <row r="143" spans="1:8" s="97" customFormat="1" ht="12.95" customHeight="1" x14ac:dyDescent="0.2">
      <c r="A143" s="80" t="s">
        <v>45</v>
      </c>
      <c r="B143" s="115"/>
      <c r="C143" s="78"/>
      <c r="D143" s="78"/>
      <c r="E143" s="80" t="s">
        <v>45</v>
      </c>
      <c r="F143" s="115"/>
      <c r="G143" s="78"/>
      <c r="H143" s="78"/>
    </row>
    <row r="144" spans="1:8" s="97" customFormat="1" ht="18" customHeight="1" x14ac:dyDescent="0.2">
      <c r="A144" s="112" t="s">
        <v>46</v>
      </c>
      <c r="B144" s="115"/>
      <c r="C144" s="78"/>
      <c r="D144" s="78"/>
      <c r="E144" s="112" t="s">
        <v>46</v>
      </c>
      <c r="F144" s="115"/>
      <c r="G144" s="78"/>
      <c r="H144" s="78"/>
    </row>
    <row r="145" spans="1:8" s="103" customFormat="1" ht="15.75" customHeight="1" x14ac:dyDescent="0.2">
      <c r="A145" s="175" t="s">
        <v>118</v>
      </c>
      <c r="B145" s="175"/>
      <c r="C145" s="175"/>
      <c r="D145" s="175"/>
      <c r="E145" s="175" t="s">
        <v>118</v>
      </c>
      <c r="F145" s="175"/>
      <c r="G145" s="175"/>
      <c r="H145" s="175"/>
    </row>
    <row r="146" spans="1:8" s="97" customFormat="1" ht="40.5" customHeight="1" x14ac:dyDescent="0.2">
      <c r="A146" s="68" t="s">
        <v>273</v>
      </c>
      <c r="B146" s="114">
        <f>'Prices and Availability CT'!B11</f>
        <v>20201</v>
      </c>
      <c r="C146" s="116">
        <f>'Prices and Availability CT'!C11</f>
        <v>6.5</v>
      </c>
      <c r="D146" s="146">
        <f>'Prices and Availability CT'!D11</f>
        <v>3490</v>
      </c>
      <c r="E146" s="68" t="s">
        <v>274</v>
      </c>
      <c r="F146" s="114">
        <f>B146</f>
        <v>20201</v>
      </c>
      <c r="G146" s="116">
        <f>C146</f>
        <v>6.5</v>
      </c>
      <c r="H146" s="146">
        <f>D146</f>
        <v>3490</v>
      </c>
    </row>
    <row r="147" spans="1:8" s="97" customFormat="1" ht="12.95" customHeight="1" x14ac:dyDescent="0.2">
      <c r="A147" s="80" t="s">
        <v>168</v>
      </c>
      <c r="B147" s="185"/>
      <c r="C147" s="186"/>
      <c r="D147" s="176"/>
      <c r="E147" s="80" t="s">
        <v>168</v>
      </c>
      <c r="F147" s="185"/>
      <c r="G147" s="186"/>
      <c r="H147" s="176"/>
    </row>
    <row r="148" spans="1:8" s="97" customFormat="1" ht="12.75" customHeight="1" x14ac:dyDescent="0.2">
      <c r="A148" s="80" t="s">
        <v>130</v>
      </c>
      <c r="B148" s="185"/>
      <c r="C148" s="187"/>
      <c r="D148" s="177"/>
      <c r="E148" s="80" t="s">
        <v>130</v>
      </c>
      <c r="F148" s="185"/>
      <c r="G148" s="187"/>
      <c r="H148" s="177"/>
    </row>
    <row r="149" spans="1:8" s="97" customFormat="1" ht="12.75" customHeight="1" x14ac:dyDescent="0.2">
      <c r="A149" s="80" t="s">
        <v>169</v>
      </c>
      <c r="B149" s="185"/>
      <c r="C149" s="187"/>
      <c r="D149" s="177"/>
      <c r="E149" s="80" t="s">
        <v>169</v>
      </c>
      <c r="F149" s="185"/>
      <c r="G149" s="187"/>
      <c r="H149" s="177"/>
    </row>
    <row r="150" spans="1:8" s="97" customFormat="1" ht="12.75" customHeight="1" x14ac:dyDescent="0.2">
      <c r="A150" s="80" t="s">
        <v>47</v>
      </c>
      <c r="B150" s="185"/>
      <c r="C150" s="187"/>
      <c r="D150" s="177"/>
      <c r="E150" s="80" t="s">
        <v>47</v>
      </c>
      <c r="F150" s="185"/>
      <c r="G150" s="187"/>
      <c r="H150" s="177"/>
    </row>
    <row r="151" spans="1:8" s="97" customFormat="1" ht="12.75" customHeight="1" x14ac:dyDescent="0.2">
      <c r="A151" s="80" t="s">
        <v>127</v>
      </c>
      <c r="B151" s="185"/>
      <c r="C151" s="187"/>
      <c r="D151" s="177"/>
      <c r="E151" s="80" t="s">
        <v>127</v>
      </c>
      <c r="F151" s="185"/>
      <c r="G151" s="187"/>
      <c r="H151" s="177"/>
    </row>
    <row r="152" spans="1:8" s="103" customFormat="1" ht="12.75" customHeight="1" x14ac:dyDescent="0.2">
      <c r="A152" s="80" t="s">
        <v>128</v>
      </c>
      <c r="B152" s="185"/>
      <c r="C152" s="187"/>
      <c r="D152" s="177"/>
      <c r="E152" s="80" t="s">
        <v>128</v>
      </c>
      <c r="F152" s="185"/>
      <c r="G152" s="187"/>
      <c r="H152" s="177"/>
    </row>
    <row r="153" spans="1:8" s="97" customFormat="1" ht="12.75" customHeight="1" x14ac:dyDescent="0.2">
      <c r="A153" s="73" t="s">
        <v>193</v>
      </c>
      <c r="B153" s="185"/>
      <c r="C153" s="187"/>
      <c r="D153" s="177"/>
      <c r="E153" s="73" t="s">
        <v>193</v>
      </c>
      <c r="F153" s="185"/>
      <c r="G153" s="187"/>
      <c r="H153" s="177"/>
    </row>
    <row r="154" spans="1:8" s="75" customFormat="1" ht="12.75" customHeight="1" x14ac:dyDescent="0.2">
      <c r="A154" s="80" t="s">
        <v>48</v>
      </c>
      <c r="B154" s="185"/>
      <c r="C154" s="187"/>
      <c r="D154" s="177"/>
      <c r="E154" s="80" t="s">
        <v>48</v>
      </c>
      <c r="F154" s="185"/>
      <c r="G154" s="187"/>
      <c r="H154" s="177"/>
    </row>
    <row r="155" spans="1:8" s="75" customFormat="1" ht="12.75" customHeight="1" x14ac:dyDescent="0.2">
      <c r="A155" s="80" t="s">
        <v>59</v>
      </c>
      <c r="B155" s="185"/>
      <c r="C155" s="187"/>
      <c r="D155" s="177"/>
      <c r="E155" s="80" t="s">
        <v>59</v>
      </c>
      <c r="F155" s="185"/>
      <c r="G155" s="187"/>
      <c r="H155" s="177"/>
    </row>
    <row r="156" spans="1:8" s="79" customFormat="1" ht="12.75" customHeight="1" x14ac:dyDescent="0.2">
      <c r="A156" s="80" t="s">
        <v>235</v>
      </c>
      <c r="B156" s="185"/>
      <c r="C156" s="187"/>
      <c r="D156" s="177"/>
      <c r="E156" s="80" t="s">
        <v>235</v>
      </c>
      <c r="F156" s="185"/>
      <c r="G156" s="187"/>
      <c r="H156" s="177"/>
    </row>
    <row r="157" spans="1:8" s="79" customFormat="1" ht="15" customHeight="1" x14ac:dyDescent="0.2">
      <c r="A157" s="80" t="s">
        <v>94</v>
      </c>
      <c r="B157" s="185"/>
      <c r="C157" s="187"/>
      <c r="D157" s="177"/>
      <c r="E157" s="80" t="s">
        <v>94</v>
      </c>
      <c r="F157" s="185"/>
      <c r="G157" s="187"/>
      <c r="H157" s="177"/>
    </row>
    <row r="158" spans="1:8" s="75" customFormat="1" ht="12.6" customHeight="1" x14ac:dyDescent="0.2">
      <c r="A158" s="80" t="s">
        <v>170</v>
      </c>
      <c r="B158" s="185"/>
      <c r="C158" s="187"/>
      <c r="D158" s="177"/>
      <c r="E158" s="80" t="s">
        <v>170</v>
      </c>
      <c r="F158" s="185"/>
      <c r="G158" s="187"/>
      <c r="H158" s="177"/>
    </row>
    <row r="159" spans="1:8" ht="12.6" customHeight="1" x14ac:dyDescent="0.2">
      <c r="A159" s="80" t="s">
        <v>95</v>
      </c>
      <c r="B159" s="185"/>
      <c r="C159" s="187"/>
      <c r="D159" s="177"/>
      <c r="E159" s="80" t="s">
        <v>95</v>
      </c>
      <c r="F159" s="185"/>
      <c r="G159" s="187"/>
      <c r="H159" s="177"/>
    </row>
    <row r="160" spans="1:8" ht="16.5" customHeight="1" x14ac:dyDescent="0.2">
      <c r="A160" s="80" t="s">
        <v>96</v>
      </c>
      <c r="B160" s="185"/>
      <c r="C160" s="187"/>
      <c r="D160" s="177"/>
      <c r="E160" s="80" t="s">
        <v>96</v>
      </c>
      <c r="F160" s="185"/>
      <c r="G160" s="187"/>
      <c r="H160" s="177"/>
    </row>
    <row r="161" spans="1:8" ht="16.5" customHeight="1" x14ac:dyDescent="0.2">
      <c r="A161" s="56" t="s">
        <v>212</v>
      </c>
      <c r="B161" s="185"/>
      <c r="C161" s="187"/>
      <c r="D161" s="177"/>
      <c r="E161" s="56" t="s">
        <v>212</v>
      </c>
      <c r="F161" s="185"/>
      <c r="G161" s="187"/>
      <c r="H161" s="177"/>
    </row>
    <row r="162" spans="1:8" s="103" customFormat="1" ht="12.75" customHeight="1" x14ac:dyDescent="0.2">
      <c r="A162" s="80" t="s">
        <v>97</v>
      </c>
      <c r="B162" s="185"/>
      <c r="C162" s="187"/>
      <c r="D162" s="177"/>
      <c r="E162" s="80" t="s">
        <v>97</v>
      </c>
      <c r="F162" s="185"/>
      <c r="G162" s="187"/>
      <c r="H162" s="177"/>
    </row>
    <row r="163" spans="1:8" s="103" customFormat="1" ht="15.75" customHeight="1" x14ac:dyDescent="0.2">
      <c r="A163" s="76" t="s">
        <v>150</v>
      </c>
      <c r="B163" s="178"/>
      <c r="C163" s="187"/>
      <c r="D163" s="177"/>
      <c r="E163" s="76" t="s">
        <v>150</v>
      </c>
      <c r="F163" s="178"/>
      <c r="G163" s="187"/>
      <c r="H163" s="177"/>
    </row>
    <row r="164" spans="1:8" s="103" customFormat="1" ht="15.75" x14ac:dyDescent="0.2">
      <c r="A164" s="69" t="s">
        <v>110</v>
      </c>
      <c r="B164" s="114">
        <f>'Prices and Availability CT'!B12</f>
        <v>10203</v>
      </c>
      <c r="C164" s="116">
        <f>'Prices and Availability CT'!C12</f>
        <v>6</v>
      </c>
      <c r="D164" s="146">
        <f>'Prices and Availability CT'!D12</f>
        <v>2380</v>
      </c>
      <c r="E164" s="69" t="s">
        <v>110</v>
      </c>
      <c r="F164" s="114">
        <f>B164</f>
        <v>10203</v>
      </c>
      <c r="G164" s="116">
        <f>C164</f>
        <v>6</v>
      </c>
      <c r="H164" s="146">
        <f>D164</f>
        <v>2380</v>
      </c>
    </row>
    <row r="165" spans="1:8" ht="12.95" customHeight="1" x14ac:dyDescent="0.2">
      <c r="A165" s="73" t="s">
        <v>21</v>
      </c>
      <c r="B165" s="74"/>
      <c r="C165" s="78"/>
      <c r="D165" s="52"/>
      <c r="E165" s="73" t="s">
        <v>21</v>
      </c>
      <c r="F165" s="113"/>
      <c r="G165" s="78"/>
      <c r="H165" s="52"/>
    </row>
    <row r="166" spans="1:8" s="75" customFormat="1" ht="12.6" customHeight="1" x14ac:dyDescent="0.2">
      <c r="A166" s="73" t="s">
        <v>131</v>
      </c>
      <c r="B166" s="74"/>
      <c r="C166" s="78"/>
      <c r="D166" s="78"/>
      <c r="E166" s="73" t="s">
        <v>131</v>
      </c>
      <c r="F166" s="113"/>
      <c r="G166" s="78"/>
      <c r="H166" s="78"/>
    </row>
    <row r="167" spans="1:8" s="75" customFormat="1" ht="12.95" customHeight="1" x14ac:dyDescent="0.2">
      <c r="A167" s="73" t="s">
        <v>132</v>
      </c>
      <c r="B167" s="51"/>
      <c r="C167" s="52"/>
      <c r="D167" s="78"/>
      <c r="E167" s="73" t="s">
        <v>132</v>
      </c>
      <c r="F167" s="111"/>
      <c r="G167" s="52"/>
      <c r="H167" s="78"/>
    </row>
    <row r="168" spans="1:8" s="103" customFormat="1" ht="12.6" customHeight="1" x14ac:dyDescent="0.2">
      <c r="A168" s="73" t="s">
        <v>22</v>
      </c>
      <c r="B168" s="74"/>
      <c r="C168" s="78"/>
      <c r="D168" s="78"/>
      <c r="E168" s="73" t="s">
        <v>22</v>
      </c>
      <c r="F168" s="113"/>
      <c r="G168" s="78"/>
      <c r="H168" s="78"/>
    </row>
    <row r="169" spans="1:8" s="103" customFormat="1" ht="12.95" customHeight="1" x14ac:dyDescent="0.2">
      <c r="A169" s="73" t="s">
        <v>23</v>
      </c>
      <c r="B169" s="74"/>
      <c r="C169" s="78"/>
      <c r="D169" s="78"/>
      <c r="E169" s="73" t="s">
        <v>23</v>
      </c>
      <c r="F169" s="113"/>
      <c r="G169" s="78"/>
      <c r="H169" s="78"/>
    </row>
    <row r="170" spans="1:8" s="103" customFormat="1" ht="16.5" customHeight="1" x14ac:dyDescent="0.2">
      <c r="A170" s="68" t="s">
        <v>129</v>
      </c>
      <c r="B170" s="114">
        <f>'Prices and Availability CT'!B13</f>
        <v>10204</v>
      </c>
      <c r="C170" s="116">
        <f>'Prices and Availability CT'!C13</f>
        <v>0.5</v>
      </c>
      <c r="D170" s="146">
        <f>'Prices and Availability CT'!D13</f>
        <v>445</v>
      </c>
      <c r="E170" s="68" t="s">
        <v>129</v>
      </c>
      <c r="F170" s="114">
        <f>B170</f>
        <v>10204</v>
      </c>
      <c r="G170" s="116">
        <f>C170</f>
        <v>0.5</v>
      </c>
      <c r="H170" s="146">
        <f>D170</f>
        <v>445</v>
      </c>
    </row>
    <row r="171" spans="1:8" s="103" customFormat="1" x14ac:dyDescent="0.2">
      <c r="A171" s="76" t="s">
        <v>151</v>
      </c>
      <c r="B171" s="113"/>
      <c r="C171" s="78"/>
      <c r="D171" s="78"/>
      <c r="E171" s="76" t="s">
        <v>151</v>
      </c>
      <c r="F171" s="113"/>
      <c r="G171" s="78"/>
      <c r="H171" s="78"/>
    </row>
    <row r="172" spans="1:8" s="103" customFormat="1" ht="15.75" customHeight="1" x14ac:dyDescent="0.2">
      <c r="A172" s="68" t="s">
        <v>236</v>
      </c>
      <c r="B172" s="114">
        <f>'Prices and Availability CT'!B14</f>
        <v>20202</v>
      </c>
      <c r="C172" s="116">
        <f>'Prices and Availability CT'!C14</f>
        <v>6.5</v>
      </c>
      <c r="D172" s="146">
        <f>'Prices and Availability CT'!D14</f>
        <v>1380</v>
      </c>
      <c r="E172" s="68" t="s">
        <v>236</v>
      </c>
      <c r="F172" s="114">
        <f>B172</f>
        <v>20202</v>
      </c>
      <c r="G172" s="116">
        <f>C172</f>
        <v>6.5</v>
      </c>
      <c r="H172" s="146">
        <f>D172</f>
        <v>1380</v>
      </c>
    </row>
    <row r="173" spans="1:8" s="75" customFormat="1" ht="12.75" customHeight="1" x14ac:dyDescent="0.2">
      <c r="A173" s="80" t="s">
        <v>49</v>
      </c>
      <c r="B173" s="178"/>
      <c r="C173" s="176"/>
      <c r="D173" s="181"/>
      <c r="E173" s="80" t="s">
        <v>49</v>
      </c>
      <c r="F173" s="178"/>
      <c r="G173" s="176"/>
      <c r="H173" s="181"/>
    </row>
    <row r="174" spans="1:8" ht="12.75" customHeight="1" x14ac:dyDescent="0.2">
      <c r="A174" s="80" t="s">
        <v>152</v>
      </c>
      <c r="B174" s="179"/>
      <c r="C174" s="177"/>
      <c r="D174" s="182"/>
      <c r="E174" s="80" t="s">
        <v>152</v>
      </c>
      <c r="F174" s="179"/>
      <c r="G174" s="177"/>
      <c r="H174" s="182"/>
    </row>
    <row r="175" spans="1:8" s="75" customFormat="1" ht="14.25" customHeight="1" x14ac:dyDescent="0.2">
      <c r="A175" s="82" t="s">
        <v>133</v>
      </c>
      <c r="B175" s="179"/>
      <c r="C175" s="177"/>
      <c r="D175" s="182"/>
      <c r="E175" s="82" t="s">
        <v>133</v>
      </c>
      <c r="F175" s="179"/>
      <c r="G175" s="177"/>
      <c r="H175" s="182"/>
    </row>
    <row r="176" spans="1:8" s="79" customFormat="1" ht="12.75" customHeight="1" x14ac:dyDescent="0.2">
      <c r="A176" s="80" t="s">
        <v>134</v>
      </c>
      <c r="B176" s="180"/>
      <c r="C176" s="177"/>
      <c r="D176" s="183"/>
      <c r="E176" s="80" t="s">
        <v>134</v>
      </c>
      <c r="F176" s="180"/>
      <c r="G176" s="177"/>
      <c r="H176" s="183"/>
    </row>
    <row r="177" spans="1:8" s="75" customFormat="1" ht="12.75" customHeight="1" x14ac:dyDescent="0.2">
      <c r="A177" s="68" t="s">
        <v>68</v>
      </c>
      <c r="B177" s="114">
        <f>'Prices and Availability CT'!B15</f>
        <v>10207</v>
      </c>
      <c r="C177" s="116">
        <f>'Prices and Availability CT'!C15</f>
        <v>0.7</v>
      </c>
      <c r="D177" s="146">
        <f>'Prices and Availability CT'!D15</f>
        <v>650</v>
      </c>
      <c r="E177" s="68" t="s">
        <v>68</v>
      </c>
      <c r="F177" s="114">
        <f>B177</f>
        <v>10207</v>
      </c>
      <c r="G177" s="116">
        <f>C177</f>
        <v>0.7</v>
      </c>
      <c r="H177" s="146">
        <f>D177</f>
        <v>650</v>
      </c>
    </row>
    <row r="178" spans="1:8" s="75" customFormat="1" ht="12.75" customHeight="1" x14ac:dyDescent="0.2">
      <c r="A178" s="70" t="s">
        <v>135</v>
      </c>
      <c r="B178" s="77"/>
      <c r="C178" s="77"/>
      <c r="D178" s="77"/>
      <c r="E178" s="70" t="s">
        <v>135</v>
      </c>
      <c r="F178" s="77"/>
      <c r="G178" s="77"/>
      <c r="H178" s="77"/>
    </row>
    <row r="179" spans="1:8" s="75" customFormat="1" ht="12.75" customHeight="1" x14ac:dyDescent="0.2">
      <c r="A179" s="70" t="s">
        <v>153</v>
      </c>
      <c r="B179" s="77"/>
      <c r="C179" s="77"/>
      <c r="D179" s="77"/>
      <c r="E179" s="70" t="s">
        <v>153</v>
      </c>
      <c r="F179" s="77"/>
      <c r="G179" s="77"/>
      <c r="H179" s="77"/>
    </row>
    <row r="180" spans="1:8" s="75" customFormat="1" ht="15.75" customHeight="1" x14ac:dyDescent="0.2">
      <c r="A180" s="68" t="s">
        <v>67</v>
      </c>
      <c r="B180" s="114">
        <f>'Prices and Availability CT'!B16</f>
        <v>10208</v>
      </c>
      <c r="C180" s="116">
        <f>'Prices and Availability CT'!C16</f>
        <v>0.7</v>
      </c>
      <c r="D180" s="146">
        <f>'Prices and Availability CT'!D16</f>
        <v>650</v>
      </c>
      <c r="E180" s="68" t="s">
        <v>67</v>
      </c>
      <c r="F180" s="114">
        <f>B180</f>
        <v>10208</v>
      </c>
      <c r="G180" s="116">
        <f>C180</f>
        <v>0.7</v>
      </c>
      <c r="H180" s="146">
        <f>D180</f>
        <v>650</v>
      </c>
    </row>
    <row r="181" spans="1:8" s="79" customFormat="1" ht="12.75" customHeight="1" x14ac:dyDescent="0.2">
      <c r="A181" s="70" t="s">
        <v>154</v>
      </c>
      <c r="B181" s="77"/>
      <c r="C181" s="77"/>
      <c r="D181" s="77"/>
      <c r="E181" s="70" t="s">
        <v>154</v>
      </c>
      <c r="F181" s="77"/>
      <c r="G181" s="77"/>
      <c r="H181" s="77"/>
    </row>
    <row r="182" spans="1:8" s="79" customFormat="1" ht="12.6" customHeight="1" x14ac:dyDescent="0.2">
      <c r="A182" s="70" t="s">
        <v>153</v>
      </c>
      <c r="B182" s="77"/>
      <c r="C182" s="77"/>
      <c r="D182" s="77"/>
      <c r="E182" s="70" t="s">
        <v>153</v>
      </c>
      <c r="F182" s="77"/>
      <c r="G182" s="77"/>
      <c r="H182" s="77"/>
    </row>
    <row r="183" spans="1:8" s="79" customFormat="1" ht="15.75" customHeight="1" x14ac:dyDescent="0.2">
      <c r="A183" s="68" t="s">
        <v>166</v>
      </c>
      <c r="B183" s="114">
        <f>'Prices and Availability CT'!B17</f>
        <v>10209</v>
      </c>
      <c r="C183" s="116">
        <f>'Prices and Availability CT'!C17</f>
        <v>5.6</v>
      </c>
      <c r="D183" s="146">
        <f>'Prices and Availability CT'!D17</f>
        <v>5220</v>
      </c>
      <c r="E183" s="68" t="s">
        <v>166</v>
      </c>
      <c r="F183" s="114">
        <f>B183</f>
        <v>10209</v>
      </c>
      <c r="G183" s="116">
        <f>C183</f>
        <v>5.6</v>
      </c>
      <c r="H183" s="146">
        <f>D183</f>
        <v>5220</v>
      </c>
    </row>
    <row r="184" spans="1:8" s="79" customFormat="1" ht="12.75" customHeight="1" x14ac:dyDescent="0.2">
      <c r="A184" s="80" t="s">
        <v>50</v>
      </c>
      <c r="B184" s="77"/>
      <c r="C184" s="77"/>
      <c r="D184" s="77"/>
      <c r="E184" s="80" t="s">
        <v>50</v>
      </c>
      <c r="F184" s="77"/>
      <c r="G184" s="77"/>
      <c r="H184" s="77"/>
    </row>
    <row r="185" spans="1:8" s="75" customFormat="1" ht="12.75" customHeight="1" x14ac:dyDescent="0.2">
      <c r="A185" s="80" t="s">
        <v>51</v>
      </c>
      <c r="B185" s="77"/>
      <c r="C185" s="77"/>
      <c r="D185" s="77"/>
      <c r="E185" s="80" t="s">
        <v>51</v>
      </c>
      <c r="F185" s="77"/>
      <c r="G185" s="77"/>
      <c r="H185" s="77"/>
    </row>
    <row r="186" spans="1:8" s="79" customFormat="1" ht="15.75" customHeight="1" x14ac:dyDescent="0.2">
      <c r="A186" s="80" t="s">
        <v>52</v>
      </c>
      <c r="B186" s="77"/>
      <c r="C186" s="77"/>
      <c r="D186" s="77"/>
      <c r="E186" s="80" t="s">
        <v>52</v>
      </c>
      <c r="F186" s="77"/>
      <c r="G186" s="77"/>
      <c r="H186" s="77"/>
    </row>
    <row r="187" spans="1:8" s="79" customFormat="1" ht="39.75" customHeight="1" x14ac:dyDescent="0.2">
      <c r="A187" s="68" t="s">
        <v>167</v>
      </c>
      <c r="B187" s="114">
        <f>'Prices and Availability CT'!B18</f>
        <v>10210</v>
      </c>
      <c r="C187" s="116">
        <f>'Prices and Availability CT'!C18</f>
        <v>5.8</v>
      </c>
      <c r="D187" s="146">
        <f>'Prices and Availability CT'!D18</f>
        <v>5680</v>
      </c>
      <c r="E187" s="68" t="s">
        <v>167</v>
      </c>
      <c r="F187" s="114">
        <f>B187</f>
        <v>10210</v>
      </c>
      <c r="G187" s="116">
        <f>C187</f>
        <v>5.8</v>
      </c>
      <c r="H187" s="146">
        <f>D187</f>
        <v>5680</v>
      </c>
    </row>
    <row r="188" spans="1:8" s="79" customFormat="1" ht="12.75" customHeight="1" x14ac:dyDescent="0.2">
      <c r="A188" s="80" t="s">
        <v>50</v>
      </c>
      <c r="B188" s="77"/>
      <c r="C188" s="77"/>
      <c r="D188" s="77"/>
      <c r="E188" s="80" t="s">
        <v>50</v>
      </c>
      <c r="F188" s="77"/>
      <c r="G188" s="77"/>
      <c r="H188" s="77"/>
    </row>
    <row r="189" spans="1:8" s="79" customFormat="1" x14ac:dyDescent="0.2">
      <c r="A189" s="80" t="s">
        <v>51</v>
      </c>
      <c r="B189" s="77"/>
      <c r="C189" s="77"/>
      <c r="D189" s="77"/>
      <c r="E189" s="80" t="s">
        <v>51</v>
      </c>
      <c r="F189" s="77"/>
      <c r="G189" s="77"/>
      <c r="H189" s="77"/>
    </row>
    <row r="190" spans="1:8" s="79" customFormat="1" x14ac:dyDescent="0.2">
      <c r="A190" s="80" t="s">
        <v>71</v>
      </c>
      <c r="B190" s="77"/>
      <c r="C190" s="77"/>
      <c r="D190" s="77"/>
      <c r="E190" s="80" t="s">
        <v>71</v>
      </c>
      <c r="F190" s="77"/>
      <c r="G190" s="77"/>
      <c r="H190" s="77"/>
    </row>
    <row r="191" spans="1:8" s="79" customFormat="1" ht="12.6" customHeight="1" x14ac:dyDescent="0.2">
      <c r="A191" s="80" t="s">
        <v>52</v>
      </c>
      <c r="B191" s="77"/>
      <c r="C191" s="77"/>
      <c r="D191" s="77"/>
      <c r="E191" s="80" t="s">
        <v>52</v>
      </c>
      <c r="F191" s="77"/>
      <c r="G191" s="77"/>
      <c r="H191" s="77"/>
    </row>
    <row r="192" spans="1:8" s="75" customFormat="1" ht="54" customHeight="1" x14ac:dyDescent="0.2">
      <c r="A192" s="69" t="s">
        <v>243</v>
      </c>
      <c r="B192" s="114">
        <f>'Prices and Availability CT'!B19</f>
        <v>10211</v>
      </c>
      <c r="C192" s="116">
        <f>'Prices and Availability CT'!C19</f>
        <v>3.8</v>
      </c>
      <c r="D192" s="146">
        <f>'Prices and Availability CT'!D19</f>
        <v>980</v>
      </c>
      <c r="E192" s="69" t="s">
        <v>243</v>
      </c>
      <c r="F192" s="114">
        <f>B192</f>
        <v>10211</v>
      </c>
      <c r="G192" s="116">
        <f>C192</f>
        <v>3.8</v>
      </c>
      <c r="H192" s="146">
        <f>D192</f>
        <v>980</v>
      </c>
    </row>
    <row r="193" spans="1:8" s="79" customFormat="1" ht="12.75" customHeight="1" x14ac:dyDescent="0.2">
      <c r="A193" s="39" t="s">
        <v>165</v>
      </c>
      <c r="B193" s="77"/>
      <c r="C193" s="77"/>
      <c r="D193" s="77"/>
      <c r="E193" s="39" t="s">
        <v>165</v>
      </c>
      <c r="F193" s="77"/>
      <c r="G193" s="77"/>
      <c r="H193" s="77"/>
    </row>
    <row r="194" spans="1:8" s="75" customFormat="1" ht="12.75" customHeight="1" x14ac:dyDescent="0.2">
      <c r="A194" s="39" t="s">
        <v>155</v>
      </c>
      <c r="B194" s="77"/>
      <c r="C194" s="77"/>
      <c r="D194" s="77"/>
      <c r="E194" s="39" t="s">
        <v>155</v>
      </c>
      <c r="F194" s="77"/>
      <c r="G194" s="77"/>
      <c r="H194" s="77"/>
    </row>
    <row r="195" spans="1:8" s="75" customFormat="1" ht="12.6" customHeight="1" x14ac:dyDescent="0.2">
      <c r="A195" s="39" t="s">
        <v>156</v>
      </c>
      <c r="B195" s="77"/>
      <c r="C195" s="77"/>
      <c r="D195" s="77"/>
      <c r="E195" s="39" t="s">
        <v>156</v>
      </c>
      <c r="F195" s="77"/>
      <c r="G195" s="77"/>
      <c r="H195" s="77"/>
    </row>
    <row r="196" spans="1:8" s="75" customFormat="1" ht="12.75" customHeight="1" x14ac:dyDescent="0.2">
      <c r="A196" s="37" t="s">
        <v>163</v>
      </c>
      <c r="B196" s="77"/>
      <c r="C196" s="77"/>
      <c r="D196" s="77"/>
      <c r="E196" s="37" t="s">
        <v>163</v>
      </c>
      <c r="F196" s="77"/>
      <c r="G196" s="77"/>
      <c r="H196" s="77"/>
    </row>
    <row r="197" spans="1:8" s="79" customFormat="1" ht="12.75" customHeight="1" x14ac:dyDescent="0.2">
      <c r="A197" s="39" t="s">
        <v>137</v>
      </c>
      <c r="B197" s="77"/>
      <c r="C197" s="77"/>
      <c r="D197" s="77"/>
      <c r="E197" s="39" t="s">
        <v>137</v>
      </c>
      <c r="F197" s="77"/>
      <c r="G197" s="77"/>
      <c r="H197" s="77"/>
    </row>
    <row r="198" spans="1:8" s="79" customFormat="1" ht="12.6" customHeight="1" x14ac:dyDescent="0.2">
      <c r="A198" s="80" t="s">
        <v>138</v>
      </c>
      <c r="B198" s="77"/>
      <c r="C198" s="77"/>
      <c r="D198" s="77"/>
      <c r="E198" s="80" t="s">
        <v>138</v>
      </c>
      <c r="F198" s="77"/>
      <c r="G198" s="77"/>
      <c r="H198" s="77"/>
    </row>
    <row r="199" spans="1:8" s="75" customFormat="1" ht="17.25" customHeight="1" x14ac:dyDescent="0.2">
      <c r="A199" s="82" t="s">
        <v>164</v>
      </c>
      <c r="B199" s="77"/>
      <c r="C199" s="77"/>
      <c r="D199" s="77"/>
      <c r="E199" s="82" t="s">
        <v>164</v>
      </c>
      <c r="F199" s="77"/>
      <c r="G199" s="77"/>
      <c r="H199" s="77"/>
    </row>
    <row r="200" spans="1:8" s="75" customFormat="1" ht="46.5" customHeight="1" x14ac:dyDescent="0.2">
      <c r="A200" s="68" t="s">
        <v>245</v>
      </c>
      <c r="B200" s="114">
        <f>'Prices and Availability CT'!B20</f>
        <v>10212</v>
      </c>
      <c r="C200" s="116">
        <f>'Prices and Availability CT'!C20</f>
        <v>3.8</v>
      </c>
      <c r="D200" s="146">
        <f>'Prices and Availability CT'!D20</f>
        <v>980</v>
      </c>
      <c r="E200" s="68" t="s">
        <v>245</v>
      </c>
      <c r="F200" s="114">
        <f>B200</f>
        <v>10212</v>
      </c>
      <c r="G200" s="116">
        <f>C200</f>
        <v>3.8</v>
      </c>
      <c r="H200" s="146">
        <f>D200</f>
        <v>980</v>
      </c>
    </row>
    <row r="201" spans="1:8" s="75" customFormat="1" ht="12.75" customHeight="1" x14ac:dyDescent="0.2">
      <c r="A201" s="80" t="s">
        <v>136</v>
      </c>
      <c r="B201" s="181"/>
      <c r="C201" s="184"/>
      <c r="D201" s="184"/>
      <c r="E201" s="80" t="s">
        <v>136</v>
      </c>
      <c r="F201" s="181"/>
      <c r="G201" s="184"/>
      <c r="H201" s="184"/>
    </row>
    <row r="202" spans="1:8" s="75" customFormat="1" ht="12.75" customHeight="1" x14ac:dyDescent="0.2">
      <c r="A202" s="80" t="s">
        <v>155</v>
      </c>
      <c r="B202" s="182"/>
      <c r="C202" s="184"/>
      <c r="D202" s="184"/>
      <c r="E202" s="80" t="s">
        <v>155</v>
      </c>
      <c r="F202" s="182"/>
      <c r="G202" s="184"/>
      <c r="H202" s="184"/>
    </row>
    <row r="203" spans="1:8" s="75" customFormat="1" ht="12.75" customHeight="1" x14ac:dyDescent="0.2">
      <c r="A203" s="80" t="s">
        <v>157</v>
      </c>
      <c r="B203" s="182"/>
      <c r="C203" s="184"/>
      <c r="D203" s="184"/>
      <c r="E203" s="80" t="s">
        <v>157</v>
      </c>
      <c r="F203" s="182"/>
      <c r="G203" s="184"/>
      <c r="H203" s="184"/>
    </row>
    <row r="204" spans="1:8" s="75" customFormat="1" ht="12.75" customHeight="1" x14ac:dyDescent="0.2">
      <c r="A204" s="80" t="s">
        <v>24</v>
      </c>
      <c r="B204" s="182"/>
      <c r="C204" s="184"/>
      <c r="D204" s="184"/>
      <c r="E204" s="80" t="s">
        <v>24</v>
      </c>
      <c r="F204" s="182"/>
      <c r="G204" s="184"/>
      <c r="H204" s="184"/>
    </row>
    <row r="205" spans="1:8" ht="12.75" customHeight="1" x14ac:dyDescent="0.2">
      <c r="A205" s="80" t="s">
        <v>158</v>
      </c>
      <c r="B205" s="182"/>
      <c r="C205" s="184"/>
      <c r="D205" s="184"/>
      <c r="E205" s="80" t="s">
        <v>158</v>
      </c>
      <c r="F205" s="182"/>
      <c r="G205" s="184"/>
      <c r="H205" s="184"/>
    </row>
    <row r="206" spans="1:8" ht="12.75" customHeight="1" x14ac:dyDescent="0.2">
      <c r="A206" s="80" t="s">
        <v>194</v>
      </c>
      <c r="B206" s="182"/>
      <c r="C206" s="184"/>
      <c r="D206" s="184"/>
      <c r="E206" s="80" t="s">
        <v>194</v>
      </c>
      <c r="F206" s="182"/>
      <c r="G206" s="184"/>
      <c r="H206" s="184"/>
    </row>
    <row r="207" spans="1:8" ht="12.75" customHeight="1" x14ac:dyDescent="0.2">
      <c r="A207" s="82" t="s">
        <v>164</v>
      </c>
      <c r="B207" s="183"/>
      <c r="C207" s="184"/>
      <c r="D207" s="184"/>
      <c r="E207" s="82" t="s">
        <v>164</v>
      </c>
      <c r="F207" s="183"/>
      <c r="G207" s="184"/>
      <c r="H207" s="184"/>
    </row>
    <row r="208" spans="1:8" ht="50.25" customHeight="1" x14ac:dyDescent="0.2">
      <c r="A208" s="69" t="s">
        <v>246</v>
      </c>
      <c r="B208" s="114">
        <f>'Prices and Availability CT'!B21</f>
        <v>10213</v>
      </c>
      <c r="C208" s="116">
        <f>'Prices and Availability CT'!C21</f>
        <v>0</v>
      </c>
      <c r="D208" s="146">
        <f>'Prices and Availability CT'!D21</f>
        <v>0</v>
      </c>
      <c r="E208" s="69" t="s">
        <v>246</v>
      </c>
      <c r="F208" s="114">
        <f>B208</f>
        <v>10213</v>
      </c>
      <c r="G208" s="116">
        <f>C208</f>
        <v>0</v>
      </c>
      <c r="H208" s="146">
        <f>D208</f>
        <v>0</v>
      </c>
    </row>
    <row r="209" spans="1:8" ht="23.25" customHeight="1" x14ac:dyDescent="0.2">
      <c r="A209" s="159" t="s">
        <v>98</v>
      </c>
      <c r="B209" s="159"/>
      <c r="C209" s="159"/>
      <c r="D209" s="159"/>
      <c r="E209" s="159" t="s">
        <v>98</v>
      </c>
      <c r="F209" s="159"/>
      <c r="G209" s="159"/>
      <c r="H209" s="159"/>
    </row>
    <row r="210" spans="1:8" ht="31.5" customHeight="1" x14ac:dyDescent="0.2">
      <c r="A210" s="128" t="s">
        <v>247</v>
      </c>
      <c r="B210" s="114">
        <f>'Prices and Availability CT'!B23</f>
        <v>10302</v>
      </c>
      <c r="C210" s="116">
        <f>'Prices and Availability CT'!C23</f>
        <v>1.5</v>
      </c>
      <c r="D210" s="146">
        <f>'Prices and Availability CT'!D23</f>
        <v>3390</v>
      </c>
      <c r="E210" s="128"/>
      <c r="F210" s="114"/>
      <c r="G210" s="116"/>
      <c r="H210" s="146"/>
    </row>
    <row r="211" spans="1:8" s="75" customFormat="1" ht="12.75" customHeight="1" x14ac:dyDescent="0.2">
      <c r="A211" s="70" t="s">
        <v>162</v>
      </c>
      <c r="B211" s="120"/>
      <c r="C211" s="121"/>
      <c r="D211" s="117"/>
      <c r="E211" s="70"/>
      <c r="F211" s="120"/>
      <c r="G211" s="121"/>
      <c r="H211" s="117"/>
    </row>
    <row r="212" spans="1:8" ht="25.5" customHeight="1" x14ac:dyDescent="0.2">
      <c r="A212" s="54" t="s">
        <v>249</v>
      </c>
      <c r="B212" s="114">
        <f>'Prices and Availability CT'!B24</f>
        <v>10304</v>
      </c>
      <c r="C212" s="116">
        <f>'Prices and Availability CT'!C24</f>
        <v>0</v>
      </c>
      <c r="D212" s="146">
        <f>'Prices and Availability CT'!D24</f>
        <v>1680</v>
      </c>
      <c r="E212" s="54"/>
      <c r="F212" s="114"/>
      <c r="G212" s="116"/>
      <c r="H212" s="146"/>
    </row>
    <row r="213" spans="1:8" ht="15.75" customHeight="1" x14ac:dyDescent="0.2">
      <c r="A213" s="54" t="s">
        <v>117</v>
      </c>
      <c r="B213" s="114">
        <f>'Prices and Availability CT'!B25</f>
        <v>10305</v>
      </c>
      <c r="C213" s="116">
        <f>'Prices and Availability CT'!C25</f>
        <v>0</v>
      </c>
      <c r="D213" s="146">
        <f>'Prices and Availability CT'!D25</f>
        <v>2390</v>
      </c>
      <c r="E213" s="54"/>
      <c r="F213" s="114"/>
      <c r="G213" s="116"/>
      <c r="H213" s="146"/>
    </row>
    <row r="214" spans="1:8" s="75" customFormat="1" ht="15.75" customHeight="1" x14ac:dyDescent="0.2">
      <c r="A214" s="68" t="str">
        <f>'Prices and Availability CT'!A26</f>
        <v>Dynon ADSB In, Weather Receiver and GPS 2020 compliant</v>
      </c>
      <c r="B214" s="114">
        <f>'Prices and Availability CT'!B26</f>
        <v>20301</v>
      </c>
      <c r="C214" s="156">
        <f>'Prices and Availability CT'!C26</f>
        <v>0.8</v>
      </c>
      <c r="D214" s="146">
        <f>'Prices and Availability CT'!D26</f>
        <v>1800</v>
      </c>
      <c r="E214" s="68" t="str">
        <f>A214</f>
        <v>Dynon ADSB In, Weather Receiver and GPS 2020 compliant</v>
      </c>
      <c r="F214" s="114">
        <f>B214</f>
        <v>20301</v>
      </c>
      <c r="G214" s="156">
        <f>C214</f>
        <v>0.8</v>
      </c>
      <c r="H214" s="146">
        <f>D214</f>
        <v>1800</v>
      </c>
    </row>
    <row r="215" spans="1:8" s="75" customFormat="1" ht="33.75" customHeight="1" x14ac:dyDescent="0.2">
      <c r="A215" s="89" t="s">
        <v>262</v>
      </c>
      <c r="B215" s="114"/>
      <c r="C215" s="156"/>
      <c r="D215" s="146"/>
      <c r="E215" s="89" t="s">
        <v>262</v>
      </c>
      <c r="F215" s="114"/>
      <c r="G215" s="156"/>
      <c r="H215" s="146"/>
    </row>
    <row r="216" spans="1:8" s="75" customFormat="1" ht="15.75" customHeight="1" x14ac:dyDescent="0.2">
      <c r="A216" s="89" t="s">
        <v>263</v>
      </c>
      <c r="B216" s="114"/>
      <c r="C216" s="156"/>
      <c r="D216" s="146"/>
      <c r="E216" s="89" t="s">
        <v>263</v>
      </c>
      <c r="F216" s="114"/>
      <c r="G216" s="156"/>
      <c r="H216" s="146"/>
    </row>
    <row r="217" spans="1:8" s="75" customFormat="1" ht="15.75" customHeight="1" x14ac:dyDescent="0.2">
      <c r="A217" s="89" t="s">
        <v>265</v>
      </c>
      <c r="B217" s="114"/>
      <c r="C217" s="156"/>
      <c r="D217" s="146"/>
      <c r="E217" s="89" t="s">
        <v>265</v>
      </c>
      <c r="F217" s="114"/>
      <c r="G217" s="156"/>
      <c r="H217" s="146"/>
    </row>
    <row r="218" spans="1:8" ht="15.75" customHeight="1" x14ac:dyDescent="0.2">
      <c r="A218" s="68" t="s">
        <v>78</v>
      </c>
      <c r="B218" s="114">
        <f>'Prices and Availability CT'!B27</f>
        <v>10306</v>
      </c>
      <c r="C218" s="116">
        <f>'Prices and Availability CT'!C27</f>
        <v>1.2</v>
      </c>
      <c r="D218" s="146">
        <f>'Prices and Availability CT'!D27</f>
        <v>1125</v>
      </c>
      <c r="E218" s="68"/>
      <c r="F218" s="114"/>
      <c r="G218" s="116"/>
      <c r="H218" s="146"/>
    </row>
    <row r="219" spans="1:8" ht="15.75" customHeight="1" x14ac:dyDescent="0.2">
      <c r="A219" s="68" t="str">
        <f>'Prices and Availability CT'!A28</f>
        <v>Artex 345 ELT 406 MHz with remote control</v>
      </c>
      <c r="B219" s="114">
        <f>'Prices and Availability CT'!B28</f>
        <v>20302</v>
      </c>
      <c r="C219" s="155">
        <f>'Prices and Availability CT'!C28</f>
        <v>1</v>
      </c>
      <c r="D219" s="146">
        <f>'Prices and Availability CT'!D28</f>
        <v>830</v>
      </c>
      <c r="E219" s="68"/>
      <c r="F219" s="114"/>
      <c r="G219" s="155"/>
      <c r="H219" s="146"/>
    </row>
    <row r="220" spans="1:8" ht="15.75" x14ac:dyDescent="0.2">
      <c r="A220" s="68" t="s">
        <v>82</v>
      </c>
      <c r="B220" s="114">
        <f>'Prices and Availability CT'!B29</f>
        <v>10307</v>
      </c>
      <c r="C220" s="116">
        <f>'Prices and Availability CT'!C29</f>
        <v>1</v>
      </c>
      <c r="D220" s="146">
        <f>'Prices and Availability CT'!D29</f>
        <v>1950</v>
      </c>
      <c r="E220" s="68" t="s">
        <v>82</v>
      </c>
      <c r="F220" s="114">
        <f t="shared" ref="F220:H220" si="0">B220</f>
        <v>10307</v>
      </c>
      <c r="G220" s="116">
        <f t="shared" si="0"/>
        <v>1</v>
      </c>
      <c r="H220" s="146">
        <f t="shared" si="0"/>
        <v>1950</v>
      </c>
    </row>
    <row r="221" spans="1:8" ht="25.5" x14ac:dyDescent="0.2">
      <c r="A221" s="89" t="s">
        <v>139</v>
      </c>
      <c r="B221" s="80"/>
      <c r="C221" s="147"/>
      <c r="D221" s="80"/>
      <c r="E221" s="89" t="s">
        <v>139</v>
      </c>
      <c r="F221" s="80"/>
      <c r="G221" s="147"/>
      <c r="H221" s="80"/>
    </row>
    <row r="222" spans="1:8" s="75" customFormat="1" ht="12.75" customHeight="1" x14ac:dyDescent="0.2">
      <c r="A222" s="68" t="s">
        <v>79</v>
      </c>
      <c r="B222" s="114">
        <f>'Prices and Availability CT'!B30</f>
        <v>10308</v>
      </c>
      <c r="C222" s="150">
        <f>'Prices and Availability CT'!C30</f>
        <v>1.2</v>
      </c>
      <c r="D222" s="146">
        <f>'Prices and Availability CT'!D30</f>
        <v>1180</v>
      </c>
      <c r="E222" s="68" t="s">
        <v>79</v>
      </c>
      <c r="F222" s="114">
        <f>B222</f>
        <v>10308</v>
      </c>
      <c r="G222" s="150">
        <f>C222</f>
        <v>1.2</v>
      </c>
      <c r="H222" s="146">
        <f>D222</f>
        <v>1180</v>
      </c>
    </row>
    <row r="223" spans="1:8" s="75" customFormat="1" ht="12.75" customHeight="1" x14ac:dyDescent="0.2">
      <c r="A223" s="70" t="s">
        <v>69</v>
      </c>
      <c r="B223" s="112"/>
      <c r="C223" s="112"/>
      <c r="D223" s="112"/>
      <c r="E223" s="70" t="s">
        <v>69</v>
      </c>
      <c r="F223" s="112"/>
      <c r="G223" s="112"/>
      <c r="H223" s="112"/>
    </row>
    <row r="224" spans="1:8" s="75" customFormat="1" ht="18" customHeight="1" x14ac:dyDescent="0.2">
      <c r="A224" s="70" t="s">
        <v>63</v>
      </c>
      <c r="B224" s="77"/>
      <c r="C224" s="77"/>
      <c r="D224" s="77"/>
      <c r="E224" s="70" t="s">
        <v>63</v>
      </c>
      <c r="F224" s="77"/>
      <c r="G224" s="77"/>
      <c r="H224" s="77"/>
    </row>
    <row r="225" spans="1:8" s="75" customFormat="1" ht="12.75" customHeight="1" x14ac:dyDescent="0.2">
      <c r="A225" s="70" t="s">
        <v>64</v>
      </c>
      <c r="B225" s="77"/>
      <c r="C225" s="77"/>
      <c r="D225" s="77"/>
      <c r="E225" s="70" t="s">
        <v>64</v>
      </c>
      <c r="F225" s="77"/>
      <c r="G225" s="77"/>
      <c r="H225" s="77"/>
    </row>
    <row r="226" spans="1:8" s="75" customFormat="1" ht="15.75" customHeight="1" x14ac:dyDescent="0.2">
      <c r="A226" s="70" t="s">
        <v>65</v>
      </c>
      <c r="B226" s="81"/>
      <c r="C226" s="81"/>
      <c r="D226" s="81"/>
      <c r="E226" s="70" t="s">
        <v>65</v>
      </c>
      <c r="F226" s="81"/>
      <c r="G226" s="81"/>
      <c r="H226" s="81"/>
    </row>
    <row r="227" spans="1:8" s="75" customFormat="1" ht="15.75" x14ac:dyDescent="0.2">
      <c r="A227" s="69" t="s">
        <v>159</v>
      </c>
      <c r="B227" s="114">
        <f>'Prices and Availability CT'!B31</f>
        <v>10309</v>
      </c>
      <c r="C227" s="150">
        <f>'Prices and Availability CT'!C31</f>
        <v>0</v>
      </c>
      <c r="D227" s="146">
        <f>'Prices and Availability CT'!D31</f>
        <v>1840.34</v>
      </c>
      <c r="E227" s="69" t="s">
        <v>159</v>
      </c>
      <c r="F227" s="114">
        <f>B227</f>
        <v>10309</v>
      </c>
      <c r="G227" s="150">
        <f>C227</f>
        <v>0</v>
      </c>
      <c r="H227" s="146">
        <f>D227</f>
        <v>1840.34</v>
      </c>
    </row>
    <row r="228" spans="1:8" s="75" customFormat="1" ht="12.75" customHeight="1" x14ac:dyDescent="0.2">
      <c r="A228" s="89" t="s">
        <v>101</v>
      </c>
      <c r="B228" s="112"/>
      <c r="C228" s="112"/>
      <c r="D228" s="112"/>
      <c r="E228" s="89" t="s">
        <v>101</v>
      </c>
      <c r="F228" s="112"/>
      <c r="G228" s="112"/>
      <c r="H228" s="112"/>
    </row>
    <row r="229" spans="1:8" s="152" customFormat="1" ht="15.75" customHeight="1" x14ac:dyDescent="0.2">
      <c r="A229" s="151" t="s">
        <v>100</v>
      </c>
      <c r="B229" s="81"/>
      <c r="C229" s="81"/>
      <c r="D229" s="81"/>
      <c r="E229" s="151" t="s">
        <v>100</v>
      </c>
      <c r="F229" s="81"/>
      <c r="G229" s="81"/>
      <c r="H229" s="81"/>
    </row>
    <row r="230" spans="1:8" s="26" customFormat="1" ht="15.75" x14ac:dyDescent="0.2">
      <c r="A230" s="69" t="s">
        <v>84</v>
      </c>
      <c r="B230" s="114">
        <f>'Prices and Availability CT'!B33</f>
        <v>10401</v>
      </c>
      <c r="C230" s="116">
        <f>'Prices and Availability CT'!C33</f>
        <v>4.2</v>
      </c>
      <c r="D230" s="146">
        <f>'Prices and Availability CT'!D33</f>
        <v>2180</v>
      </c>
      <c r="E230" s="69" t="s">
        <v>84</v>
      </c>
      <c r="F230" s="114">
        <f>B230</f>
        <v>10401</v>
      </c>
      <c r="G230" s="116">
        <f>C230</f>
        <v>4.2</v>
      </c>
      <c r="H230" s="146">
        <f>D230</f>
        <v>2180</v>
      </c>
    </row>
    <row r="231" spans="1:8" x14ac:dyDescent="0.2">
      <c r="A231" s="56" t="s">
        <v>140</v>
      </c>
      <c r="B231" s="112"/>
      <c r="C231" s="112"/>
      <c r="D231" s="129"/>
      <c r="E231" s="56" t="s">
        <v>140</v>
      </c>
      <c r="F231" s="112"/>
      <c r="G231" s="112"/>
      <c r="H231" s="129"/>
    </row>
    <row r="232" spans="1:8" ht="25.5" customHeight="1" x14ac:dyDescent="0.2">
      <c r="A232" s="56" t="s">
        <v>80</v>
      </c>
      <c r="B232" s="77"/>
      <c r="C232" s="77"/>
      <c r="D232" s="77"/>
      <c r="E232" s="56" t="s">
        <v>80</v>
      </c>
      <c r="F232" s="77"/>
      <c r="G232" s="77"/>
      <c r="H232" s="77"/>
    </row>
    <row r="233" spans="1:8" ht="24" customHeight="1" x14ac:dyDescent="0.2">
      <c r="A233" s="56" t="s">
        <v>61</v>
      </c>
      <c r="B233" s="94"/>
      <c r="C233" s="85"/>
      <c r="D233" s="81"/>
      <c r="E233" s="56" t="s">
        <v>61</v>
      </c>
      <c r="F233" s="94"/>
      <c r="G233" s="85"/>
      <c r="H233" s="81"/>
    </row>
    <row r="234" spans="1:8" ht="15.75" x14ac:dyDescent="0.2">
      <c r="A234" s="69" t="s">
        <v>102</v>
      </c>
      <c r="B234" s="114">
        <f>'Prices and Availability CT'!B34</f>
        <v>10402</v>
      </c>
      <c r="C234" s="116">
        <f>'Prices and Availability CT'!C34</f>
        <v>0</v>
      </c>
      <c r="D234" s="146">
        <f>'Prices and Availability CT'!D34</f>
        <v>90</v>
      </c>
      <c r="E234" s="69" t="s">
        <v>102</v>
      </c>
      <c r="F234" s="114">
        <f>B234</f>
        <v>10402</v>
      </c>
      <c r="G234" s="116">
        <f>C234</f>
        <v>0</v>
      </c>
      <c r="H234" s="146">
        <f>D234</f>
        <v>90</v>
      </c>
    </row>
    <row r="235" spans="1:8" ht="12.75" customHeight="1" x14ac:dyDescent="0.2">
      <c r="A235" s="56" t="s">
        <v>81</v>
      </c>
      <c r="B235" s="117"/>
      <c r="C235" s="117"/>
      <c r="D235" s="117"/>
      <c r="E235" s="56" t="s">
        <v>81</v>
      </c>
      <c r="F235" s="117"/>
      <c r="G235" s="117"/>
      <c r="H235" s="117"/>
    </row>
    <row r="236" spans="1:8" ht="12.75" customHeight="1" x14ac:dyDescent="0.2">
      <c r="A236" s="69" t="s">
        <v>103</v>
      </c>
      <c r="B236" s="114">
        <f>'Prices and Availability CT'!B35</f>
        <v>10403</v>
      </c>
      <c r="C236" s="116">
        <f>'Prices and Availability CT'!C35</f>
        <v>0.4</v>
      </c>
      <c r="D236" s="146">
        <f>'Prices and Availability CT'!D35</f>
        <v>580</v>
      </c>
      <c r="E236" s="69" t="s">
        <v>103</v>
      </c>
      <c r="F236" s="114">
        <f>B236</f>
        <v>10403</v>
      </c>
      <c r="G236" s="116">
        <f>C236</f>
        <v>0.4</v>
      </c>
      <c r="H236" s="146">
        <f>D236</f>
        <v>580</v>
      </c>
    </row>
    <row r="237" spans="1:8" ht="12.75" customHeight="1" x14ac:dyDescent="0.2">
      <c r="A237" s="56" t="s">
        <v>141</v>
      </c>
      <c r="B237" s="117"/>
      <c r="C237" s="117"/>
      <c r="D237" s="119"/>
      <c r="E237" s="56" t="s">
        <v>141</v>
      </c>
      <c r="F237" s="117"/>
      <c r="G237" s="117"/>
      <c r="H237" s="119"/>
    </row>
    <row r="238" spans="1:8" ht="12.75" customHeight="1" x14ac:dyDescent="0.2">
      <c r="A238" s="56" t="s">
        <v>104</v>
      </c>
      <c r="B238" s="117"/>
      <c r="C238" s="117"/>
      <c r="D238" s="117"/>
      <c r="E238" s="56" t="s">
        <v>104</v>
      </c>
      <c r="F238" s="117"/>
      <c r="G238" s="117"/>
      <c r="H238" s="117"/>
    </row>
    <row r="239" spans="1:8" ht="12.75" customHeight="1" x14ac:dyDescent="0.2">
      <c r="A239" s="130"/>
      <c r="B239" s="120"/>
      <c r="C239" s="121"/>
      <c r="D239" s="119"/>
      <c r="E239" s="130"/>
      <c r="F239" s="120"/>
      <c r="G239" s="121"/>
      <c r="H239" s="119"/>
    </row>
    <row r="240" spans="1:8" ht="15.75" customHeight="1" x14ac:dyDescent="0.2">
      <c r="A240" s="48" t="s">
        <v>2</v>
      </c>
      <c r="B240" s="80"/>
      <c r="C240" s="80"/>
      <c r="D240" s="66"/>
      <c r="E240" s="48" t="s">
        <v>2</v>
      </c>
      <c r="F240" s="80"/>
      <c r="G240" s="80"/>
      <c r="H240" s="66"/>
    </row>
    <row r="241" spans="1:8" ht="15.75" customHeight="1" x14ac:dyDescent="0.2">
      <c r="A241" s="55" t="s">
        <v>37</v>
      </c>
      <c r="B241" s="114">
        <f>'Prices and Availability CT'!B37</f>
        <v>10501</v>
      </c>
      <c r="C241" s="116">
        <f>'Prices and Availability CT'!C37</f>
        <v>0</v>
      </c>
      <c r="D241" s="146">
        <f>'Prices and Availability CT'!D37</f>
        <v>0</v>
      </c>
      <c r="E241" s="55" t="s">
        <v>37</v>
      </c>
      <c r="F241" s="114">
        <f t="shared" ref="F241:H243" si="1">B241</f>
        <v>10501</v>
      </c>
      <c r="G241" s="116">
        <f t="shared" si="1"/>
        <v>0</v>
      </c>
      <c r="H241" s="146">
        <f t="shared" si="1"/>
        <v>0</v>
      </c>
    </row>
    <row r="242" spans="1:8" ht="15.75" customHeight="1" x14ac:dyDescent="0.2">
      <c r="A242" s="55" t="s">
        <v>38</v>
      </c>
      <c r="B242" s="114">
        <f>'Prices and Availability CT'!B38</f>
        <v>10502</v>
      </c>
      <c r="C242" s="116">
        <f>'Prices and Availability CT'!C38</f>
        <v>0</v>
      </c>
      <c r="D242" s="146">
        <f>'Prices and Availability CT'!D38</f>
        <v>0</v>
      </c>
      <c r="E242" s="55" t="s">
        <v>38</v>
      </c>
      <c r="F242" s="114">
        <f t="shared" si="1"/>
        <v>10502</v>
      </c>
      <c r="G242" s="116">
        <f t="shared" si="1"/>
        <v>0</v>
      </c>
      <c r="H242" s="146">
        <f t="shared" si="1"/>
        <v>0</v>
      </c>
    </row>
    <row r="243" spans="1:8" ht="15.75" customHeight="1" x14ac:dyDescent="0.2">
      <c r="A243" s="55" t="s">
        <v>39</v>
      </c>
      <c r="B243" s="114">
        <f>'Prices and Availability CT'!B39</f>
        <v>10503</v>
      </c>
      <c r="C243" s="116">
        <f>'Prices and Availability CT'!C39</f>
        <v>0</v>
      </c>
      <c r="D243" s="146">
        <f>'Prices and Availability CT'!D39</f>
        <v>0</v>
      </c>
      <c r="E243" s="55" t="s">
        <v>39</v>
      </c>
      <c r="F243" s="114">
        <f t="shared" si="1"/>
        <v>10503</v>
      </c>
      <c r="G243" s="116">
        <f t="shared" si="1"/>
        <v>0</v>
      </c>
      <c r="H243" s="146">
        <f t="shared" si="1"/>
        <v>0</v>
      </c>
    </row>
    <row r="244" spans="1:8" s="28" customFormat="1" ht="25.5" customHeight="1" x14ac:dyDescent="0.2">
      <c r="A244" s="159" t="s">
        <v>5</v>
      </c>
      <c r="B244" s="159"/>
      <c r="C244" s="159"/>
      <c r="D244" s="159"/>
      <c r="E244" s="159" t="s">
        <v>5</v>
      </c>
      <c r="F244" s="159"/>
      <c r="G244" s="159"/>
      <c r="H244" s="159"/>
    </row>
    <row r="245" spans="1:8" s="28" customFormat="1" ht="33.75" customHeight="1" x14ac:dyDescent="0.2">
      <c r="A245" s="86" t="s">
        <v>238</v>
      </c>
      <c r="B245" s="114">
        <f>'Prices and Availability CT'!B41</f>
        <v>10603</v>
      </c>
      <c r="C245" s="116">
        <f>'Prices and Availability CT'!C41</f>
        <v>0</v>
      </c>
      <c r="D245" s="146">
        <f>'Prices and Availability CT'!D41</f>
        <v>831.93</v>
      </c>
      <c r="E245" s="86" t="s">
        <v>238</v>
      </c>
      <c r="F245" s="114">
        <f>B245</f>
        <v>10603</v>
      </c>
      <c r="G245" s="116">
        <f>C245</f>
        <v>0</v>
      </c>
      <c r="H245" s="146">
        <f>D245</f>
        <v>831.93</v>
      </c>
    </row>
    <row r="246" spans="1:8" ht="18" customHeight="1" x14ac:dyDescent="0.2">
      <c r="A246" s="48" t="s">
        <v>237</v>
      </c>
      <c r="B246" s="92"/>
      <c r="C246" s="95"/>
      <c r="D246" s="66"/>
      <c r="E246" s="48" t="s">
        <v>237</v>
      </c>
      <c r="F246" s="92"/>
      <c r="G246" s="116"/>
      <c r="H246" s="66"/>
    </row>
    <row r="247" spans="1:8" s="28" customFormat="1" ht="15.75" customHeight="1" x14ac:dyDescent="0.2">
      <c r="A247" s="69" t="s">
        <v>32</v>
      </c>
      <c r="B247" s="114">
        <f>'Prices and Availability CT'!B43</f>
        <v>10701</v>
      </c>
      <c r="C247" s="116">
        <f>'Prices and Availability CT'!C43</f>
        <v>0</v>
      </c>
      <c r="D247" s="146">
        <f>'Prices and Availability CT'!D43</f>
        <v>0</v>
      </c>
      <c r="E247" s="69" t="s">
        <v>32</v>
      </c>
      <c r="F247" s="114">
        <f>B247</f>
        <v>10701</v>
      </c>
      <c r="G247" s="116">
        <f>C247</f>
        <v>0</v>
      </c>
      <c r="H247" s="146">
        <f>D247</f>
        <v>0</v>
      </c>
    </row>
    <row r="248" spans="1:8" ht="15.75" x14ac:dyDescent="0.2">
      <c r="A248" s="69" t="s">
        <v>33</v>
      </c>
      <c r="B248" s="114">
        <f>'Prices and Availability CT'!B44</f>
        <v>10702</v>
      </c>
      <c r="C248" s="116">
        <f>'Prices and Availability CT'!C44</f>
        <v>0</v>
      </c>
      <c r="D248" s="146">
        <f>'Prices and Availability CT'!D44</f>
        <v>0</v>
      </c>
      <c r="E248" s="69" t="s">
        <v>33</v>
      </c>
      <c r="F248" s="114">
        <f t="shared" ref="F248:F254" si="2">B248</f>
        <v>10702</v>
      </c>
      <c r="G248" s="116">
        <f t="shared" ref="G248:G254" si="3">C248</f>
        <v>0</v>
      </c>
      <c r="H248" s="146">
        <f t="shared" ref="H248:H254" si="4">D248</f>
        <v>0</v>
      </c>
    </row>
    <row r="249" spans="1:8" ht="15.75" x14ac:dyDescent="0.2">
      <c r="A249" s="69" t="s">
        <v>34</v>
      </c>
      <c r="B249" s="114">
        <f>'Prices and Availability CT'!B45</f>
        <v>10703</v>
      </c>
      <c r="C249" s="116">
        <f>'Prices and Availability CT'!C45</f>
        <v>0</v>
      </c>
      <c r="D249" s="146">
        <f>'Prices and Availability CT'!D45</f>
        <v>0</v>
      </c>
      <c r="E249" s="69" t="s">
        <v>34</v>
      </c>
      <c r="F249" s="114">
        <f t="shared" si="2"/>
        <v>10703</v>
      </c>
      <c r="G249" s="116">
        <f t="shared" si="3"/>
        <v>0</v>
      </c>
      <c r="H249" s="146">
        <f t="shared" si="4"/>
        <v>0</v>
      </c>
    </row>
    <row r="250" spans="1:8" s="75" customFormat="1" ht="15.75" customHeight="1" x14ac:dyDescent="0.2">
      <c r="A250" s="69" t="s">
        <v>35</v>
      </c>
      <c r="B250" s="114">
        <f>'Prices and Availability CT'!B46</f>
        <v>10704</v>
      </c>
      <c r="C250" s="116">
        <f>'Prices and Availability CT'!C46</f>
        <v>0</v>
      </c>
      <c r="D250" s="146">
        <f>'Prices and Availability CT'!D46</f>
        <v>0</v>
      </c>
      <c r="E250" s="69" t="s">
        <v>35</v>
      </c>
      <c r="F250" s="114">
        <f t="shared" si="2"/>
        <v>10704</v>
      </c>
      <c r="G250" s="116">
        <f t="shared" si="3"/>
        <v>0</v>
      </c>
      <c r="H250" s="146">
        <f t="shared" si="4"/>
        <v>0</v>
      </c>
    </row>
    <row r="251" spans="1:8" ht="15.75" x14ac:dyDescent="0.2">
      <c r="A251" s="69" t="s">
        <v>36</v>
      </c>
      <c r="B251" s="114">
        <f>'Prices and Availability CT'!B47</f>
        <v>10705</v>
      </c>
      <c r="C251" s="116">
        <f>'Prices and Availability CT'!C47</f>
        <v>0</v>
      </c>
      <c r="D251" s="146">
        <f>'Prices and Availability CT'!D47</f>
        <v>0</v>
      </c>
      <c r="E251" s="69" t="s">
        <v>36</v>
      </c>
      <c r="F251" s="114">
        <f t="shared" si="2"/>
        <v>10705</v>
      </c>
      <c r="G251" s="116">
        <f t="shared" si="3"/>
        <v>0</v>
      </c>
      <c r="H251" s="146">
        <f t="shared" si="4"/>
        <v>0</v>
      </c>
    </row>
    <row r="252" spans="1:8" ht="15.75" x14ac:dyDescent="0.2">
      <c r="A252" s="69" t="s">
        <v>183</v>
      </c>
      <c r="B252" s="114">
        <f>'Prices and Availability CT'!B48</f>
        <v>10706</v>
      </c>
      <c r="C252" s="116">
        <f>'Prices and Availability CT'!C48</f>
        <v>0</v>
      </c>
      <c r="D252" s="146">
        <f>'Prices and Availability CT'!D48</f>
        <v>0</v>
      </c>
      <c r="E252" s="69" t="s">
        <v>183</v>
      </c>
      <c r="F252" s="114">
        <f t="shared" si="2"/>
        <v>10706</v>
      </c>
      <c r="G252" s="116">
        <f t="shared" si="3"/>
        <v>0</v>
      </c>
      <c r="H252" s="146">
        <f t="shared" si="4"/>
        <v>0</v>
      </c>
    </row>
    <row r="253" spans="1:8" ht="15.75" customHeight="1" x14ac:dyDescent="0.2">
      <c r="A253" s="69" t="s">
        <v>184</v>
      </c>
      <c r="B253" s="114">
        <f>'Prices and Availability CT'!B49</f>
        <v>10707</v>
      </c>
      <c r="C253" s="116">
        <v>0</v>
      </c>
      <c r="D253" s="146">
        <f>'Prices and Availability CT'!D49</f>
        <v>0</v>
      </c>
      <c r="E253" s="69" t="s">
        <v>184</v>
      </c>
      <c r="F253" s="114">
        <f t="shared" si="2"/>
        <v>10707</v>
      </c>
      <c r="G253" s="116">
        <f t="shared" si="3"/>
        <v>0</v>
      </c>
      <c r="H253" s="146">
        <f t="shared" si="4"/>
        <v>0</v>
      </c>
    </row>
    <row r="254" spans="1:8" s="75" customFormat="1" ht="15.75" x14ac:dyDescent="0.2">
      <c r="A254" s="69" t="s">
        <v>185</v>
      </c>
      <c r="B254" s="114">
        <f>'Prices and Availability CT'!B50</f>
        <v>10708</v>
      </c>
      <c r="C254" s="116">
        <f>'Prices and Availability CT'!C50</f>
        <v>0</v>
      </c>
      <c r="D254" s="146">
        <f>'Prices and Availability CT'!D50</f>
        <v>0</v>
      </c>
      <c r="E254" s="69" t="s">
        <v>185</v>
      </c>
      <c r="F254" s="114">
        <f t="shared" si="2"/>
        <v>10708</v>
      </c>
      <c r="G254" s="116">
        <f t="shared" si="3"/>
        <v>0</v>
      </c>
      <c r="H254" s="146">
        <f t="shared" si="4"/>
        <v>0</v>
      </c>
    </row>
    <row r="255" spans="1:8" ht="25.5" customHeight="1" x14ac:dyDescent="0.2">
      <c r="A255" s="55" t="s">
        <v>4</v>
      </c>
      <c r="B255" s="114">
        <v>10790</v>
      </c>
      <c r="C255" s="116">
        <v>0</v>
      </c>
      <c r="D255" s="146">
        <v>0</v>
      </c>
      <c r="E255" s="55" t="s">
        <v>4</v>
      </c>
      <c r="F255" s="114">
        <v>10790</v>
      </c>
      <c r="G255" s="116">
        <v>0</v>
      </c>
      <c r="H255" s="146">
        <v>0</v>
      </c>
    </row>
    <row r="256" spans="1:8" ht="33" customHeight="1" x14ac:dyDescent="0.2">
      <c r="A256" s="56" t="s">
        <v>62</v>
      </c>
      <c r="B256" s="92"/>
      <c r="C256" s="95"/>
      <c r="D256" s="66"/>
      <c r="E256" s="56" t="s">
        <v>62</v>
      </c>
      <c r="F256" s="92"/>
      <c r="G256" s="116"/>
      <c r="H256" s="66"/>
    </row>
    <row r="257" spans="1:8" ht="18" customHeight="1" x14ac:dyDescent="0.2">
      <c r="A257" s="48" t="s">
        <v>241</v>
      </c>
      <c r="B257" s="95"/>
      <c r="C257" s="66"/>
      <c r="D257" s="66"/>
      <c r="E257" s="48" t="s">
        <v>241</v>
      </c>
      <c r="F257" s="116"/>
      <c r="G257" s="66"/>
      <c r="H257" s="66"/>
    </row>
    <row r="258" spans="1:8" ht="18" customHeight="1" x14ac:dyDescent="0.2">
      <c r="A258" s="55" t="s">
        <v>240</v>
      </c>
      <c r="B258" s="114">
        <f>'Prices and Availability CT'!B53</f>
        <v>20801</v>
      </c>
      <c r="C258" s="116">
        <f>'Prices and Availability CT'!C53</f>
        <v>0</v>
      </c>
      <c r="D258" s="66"/>
      <c r="E258" s="55" t="s">
        <v>205</v>
      </c>
      <c r="F258" s="114">
        <v>20802</v>
      </c>
      <c r="G258" s="116">
        <f>C258</f>
        <v>0</v>
      </c>
      <c r="H258" s="66"/>
    </row>
    <row r="259" spans="1:8" ht="12.75" customHeight="1" x14ac:dyDescent="0.2">
      <c r="A259" s="56" t="s">
        <v>214</v>
      </c>
      <c r="B259" s="56"/>
      <c r="C259" s="56"/>
      <c r="D259" s="66"/>
      <c r="E259" s="149" t="s">
        <v>206</v>
      </c>
      <c r="F259" s="56"/>
      <c r="G259" s="56"/>
      <c r="H259" s="66"/>
    </row>
    <row r="260" spans="1:8" s="75" customFormat="1" ht="12.75" customHeight="1" x14ac:dyDescent="0.2">
      <c r="A260" s="89" t="s">
        <v>215</v>
      </c>
      <c r="B260" s="89"/>
      <c r="C260" s="89"/>
      <c r="D260" s="96"/>
      <c r="E260" s="153" t="s">
        <v>207</v>
      </c>
      <c r="F260" s="89"/>
      <c r="G260" s="89"/>
      <c r="H260" s="96"/>
    </row>
    <row r="261" spans="1:8" ht="12.75" customHeight="1" x14ac:dyDescent="0.2">
      <c r="A261" s="56" t="s">
        <v>216</v>
      </c>
      <c r="B261" s="56"/>
      <c r="C261" s="56"/>
      <c r="D261" s="66"/>
      <c r="E261" s="149" t="s">
        <v>208</v>
      </c>
      <c r="F261" s="56"/>
      <c r="G261" s="56"/>
      <c r="H261" s="66"/>
    </row>
    <row r="262" spans="1:8" ht="12.75" customHeight="1" x14ac:dyDescent="0.2">
      <c r="A262" s="56"/>
      <c r="B262" s="148"/>
      <c r="C262" s="56"/>
      <c r="D262" s="66"/>
      <c r="E262" s="149" t="s">
        <v>209</v>
      </c>
      <c r="F262" s="56"/>
      <c r="G262" s="56"/>
      <c r="H262" s="66"/>
    </row>
    <row r="263" spans="1:8" ht="12.75" customHeight="1" x14ac:dyDescent="0.2">
      <c r="A263" s="55" t="s">
        <v>1</v>
      </c>
      <c r="B263" s="114">
        <f>'Prices and Availability CT'!B55</f>
        <v>10801</v>
      </c>
      <c r="C263" s="116">
        <f>'Prices and Availability CT'!C55</f>
        <v>0</v>
      </c>
      <c r="D263" s="131"/>
      <c r="E263" s="55" t="s">
        <v>1</v>
      </c>
      <c r="F263" s="114">
        <f>B263</f>
        <v>10801</v>
      </c>
      <c r="G263" s="116">
        <f>C263</f>
        <v>0</v>
      </c>
      <c r="H263" s="131"/>
    </row>
    <row r="264" spans="1:8" ht="12.75" customHeight="1" x14ac:dyDescent="0.2">
      <c r="A264" s="56" t="s">
        <v>25</v>
      </c>
      <c r="B264" s="131"/>
      <c r="C264" s="131"/>
      <c r="D264" s="131"/>
      <c r="E264" s="56" t="s">
        <v>25</v>
      </c>
      <c r="F264" s="131"/>
      <c r="G264" s="131"/>
      <c r="H264" s="131"/>
    </row>
    <row r="265" spans="1:8" ht="12.75" customHeight="1" x14ac:dyDescent="0.2">
      <c r="B265" s="120"/>
      <c r="C265" s="121"/>
      <c r="D265" s="122"/>
      <c r="F265" s="120"/>
      <c r="G265" s="121"/>
      <c r="H265" s="122"/>
    </row>
    <row r="266" spans="1:8" s="75" customFormat="1" ht="12.75" customHeight="1" x14ac:dyDescent="0.2">
      <c r="A266" s="29"/>
      <c r="B266" s="121"/>
      <c r="C266" s="122"/>
      <c r="D266" s="122"/>
      <c r="E266" s="29"/>
      <c r="F266" s="121"/>
      <c r="G266" s="122"/>
      <c r="H266" s="122"/>
    </row>
    <row r="267" spans="1:8" ht="12.75" customHeight="1" x14ac:dyDescent="0.2">
      <c r="B267" s="121"/>
      <c r="C267" s="122"/>
      <c r="D267" s="122"/>
      <c r="F267" s="121"/>
      <c r="G267" s="122"/>
      <c r="H267" s="122"/>
    </row>
    <row r="268" spans="1:8" s="75" customFormat="1" ht="12.75" customHeight="1" x14ac:dyDescent="0.2">
      <c r="A268" s="29"/>
      <c r="B268" s="121"/>
      <c r="C268" s="122"/>
      <c r="D268" s="119"/>
      <c r="E268" s="29"/>
      <c r="F268" s="121"/>
      <c r="G268" s="122"/>
      <c r="H268" s="119"/>
    </row>
    <row r="269" spans="1:8" ht="12.75" customHeight="1" x14ac:dyDescent="0.2">
      <c r="B269" s="121"/>
      <c r="C269" s="122"/>
      <c r="D269" s="122"/>
      <c r="F269" s="121"/>
      <c r="G269" s="122"/>
      <c r="H269" s="122"/>
    </row>
    <row r="270" spans="1:8" ht="12.75" customHeight="1" x14ac:dyDescent="0.2">
      <c r="B270" s="121"/>
      <c r="C270" s="122"/>
      <c r="D270" s="122"/>
      <c r="F270" s="121"/>
      <c r="G270" s="122"/>
      <c r="H270" s="122"/>
    </row>
    <row r="271" spans="1:8" ht="12.75" customHeight="1" x14ac:dyDescent="0.2">
      <c r="B271" s="121"/>
      <c r="C271" s="122"/>
      <c r="D271" s="122"/>
      <c r="F271" s="121"/>
      <c r="G271" s="122"/>
      <c r="H271" s="122"/>
    </row>
    <row r="272" spans="1:8" ht="12.75" customHeight="1" x14ac:dyDescent="0.2">
      <c r="B272" s="121"/>
      <c r="C272" s="122"/>
      <c r="D272" s="122"/>
      <c r="F272" s="121"/>
      <c r="G272" s="122"/>
      <c r="H272" s="122"/>
    </row>
    <row r="273" spans="1:8" ht="12.75" customHeight="1" x14ac:dyDescent="0.2">
      <c r="B273" s="120"/>
      <c r="C273" s="121"/>
      <c r="D273" s="122"/>
      <c r="F273" s="120"/>
      <c r="G273" s="121"/>
      <c r="H273" s="122"/>
    </row>
    <row r="274" spans="1:8" s="75" customFormat="1" ht="12.75" customHeight="1" x14ac:dyDescent="0.2">
      <c r="A274" s="29"/>
      <c r="B274" s="121"/>
      <c r="C274" s="122"/>
      <c r="D274" s="122"/>
      <c r="E274" s="29"/>
      <c r="F274" s="121"/>
      <c r="G274" s="122"/>
      <c r="H274" s="122"/>
    </row>
    <row r="275" spans="1:8" ht="12.75" customHeight="1" x14ac:dyDescent="0.2">
      <c r="B275" s="121"/>
      <c r="C275" s="122"/>
      <c r="D275" s="122"/>
      <c r="F275" s="121"/>
      <c r="G275" s="122"/>
      <c r="H275" s="122"/>
    </row>
    <row r="276" spans="1:8" s="75" customFormat="1" ht="12.75" customHeight="1" x14ac:dyDescent="0.2">
      <c r="A276" s="29"/>
      <c r="B276" s="121"/>
      <c r="C276" s="122"/>
      <c r="D276" s="119"/>
      <c r="E276" s="29"/>
      <c r="F276" s="121"/>
      <c r="G276" s="122"/>
      <c r="H276" s="119"/>
    </row>
    <row r="277" spans="1:8" s="79" customFormat="1" ht="27" customHeight="1" x14ac:dyDescent="0.2">
      <c r="A277" s="29"/>
      <c r="B277" s="121"/>
      <c r="C277" s="122"/>
      <c r="D277" s="119"/>
      <c r="E277" s="29"/>
      <c r="F277" s="121"/>
      <c r="G277" s="122"/>
      <c r="H277" s="119"/>
    </row>
    <row r="278" spans="1:8" s="25" customFormat="1" ht="12.75" customHeight="1" x14ac:dyDescent="0.2">
      <c r="A278" s="29"/>
      <c r="B278" s="121"/>
      <c r="C278" s="122"/>
      <c r="D278" s="122"/>
      <c r="E278" s="29"/>
      <c r="F278" s="121"/>
      <c r="G278" s="122"/>
      <c r="H278" s="122"/>
    </row>
    <row r="279" spans="1:8" ht="12.75" customHeight="1" x14ac:dyDescent="0.2">
      <c r="B279" s="121"/>
      <c r="C279" s="122"/>
      <c r="D279" s="122"/>
      <c r="F279" s="121"/>
      <c r="G279" s="122"/>
      <c r="H279" s="122"/>
    </row>
    <row r="280" spans="1:8" ht="18" customHeight="1" x14ac:dyDescent="0.2">
      <c r="B280" s="121"/>
      <c r="C280" s="122"/>
      <c r="D280" s="118"/>
      <c r="F280" s="121"/>
      <c r="G280" s="122"/>
      <c r="H280" s="118"/>
    </row>
    <row r="281" spans="1:8" s="11" customFormat="1" ht="31.5" customHeight="1" x14ac:dyDescent="0.2">
      <c r="A281" s="29"/>
      <c r="B281" s="120"/>
      <c r="C281" s="121"/>
      <c r="D281" s="119"/>
      <c r="E281" s="29"/>
      <c r="F281" s="120"/>
      <c r="G281" s="121"/>
      <c r="H281" s="119"/>
    </row>
    <row r="282" spans="1:8" s="11" customFormat="1" ht="18" customHeight="1" x14ac:dyDescent="0.2">
      <c r="A282" s="29"/>
      <c r="B282" s="120"/>
      <c r="C282" s="121"/>
      <c r="D282" s="122"/>
      <c r="E282" s="29"/>
      <c r="F282" s="120"/>
      <c r="G282" s="121"/>
      <c r="H282" s="122"/>
    </row>
    <row r="283" spans="1:8" s="25" customFormat="1" ht="12.75" customHeight="1" x14ac:dyDescent="0.2">
      <c r="A283" s="29"/>
      <c r="B283" s="121"/>
      <c r="C283" s="122"/>
      <c r="D283" s="122"/>
      <c r="E283" s="29"/>
      <c r="F283" s="121"/>
      <c r="G283" s="122"/>
      <c r="H283" s="122"/>
    </row>
    <row r="284" spans="1:8" ht="12.75" customHeight="1" x14ac:dyDescent="0.2">
      <c r="B284" s="121"/>
      <c r="C284" s="122"/>
      <c r="D284" s="119"/>
      <c r="F284" s="121"/>
      <c r="G284" s="122"/>
      <c r="H284" s="119"/>
    </row>
    <row r="285" spans="1:8" s="25" customFormat="1" ht="12.75" customHeight="1" x14ac:dyDescent="0.2">
      <c r="A285" s="29"/>
      <c r="B285" s="118"/>
      <c r="C285" s="118"/>
      <c r="D285" s="122"/>
      <c r="E285" s="29"/>
      <c r="F285" s="118"/>
      <c r="G285" s="118"/>
      <c r="H285" s="122"/>
    </row>
    <row r="286" spans="1:8" ht="38.25" customHeight="1" x14ac:dyDescent="0.2">
      <c r="B286" s="120"/>
      <c r="C286" s="121"/>
      <c r="D286" s="119"/>
      <c r="F286" s="120"/>
      <c r="G286" s="121"/>
      <c r="H286" s="119"/>
    </row>
    <row r="287" spans="1:8" ht="42" customHeight="1" x14ac:dyDescent="0.2">
      <c r="B287" s="121"/>
      <c r="C287" s="122"/>
      <c r="D287" s="119"/>
      <c r="F287" s="121"/>
      <c r="G287" s="122"/>
      <c r="H287" s="119"/>
    </row>
    <row r="288" spans="1:8" s="97" customFormat="1" ht="12.75" customHeight="1" x14ac:dyDescent="0.2">
      <c r="A288" s="29"/>
      <c r="B288" s="121"/>
      <c r="C288" s="122"/>
      <c r="D288" s="119"/>
      <c r="E288" s="29"/>
      <c r="F288" s="121"/>
      <c r="G288" s="122"/>
      <c r="H288" s="119"/>
    </row>
    <row r="289" spans="1:8" s="75" customFormat="1" ht="12.75" customHeight="1" x14ac:dyDescent="0.2">
      <c r="A289" s="29"/>
      <c r="B289" s="120"/>
      <c r="C289" s="121"/>
      <c r="D289" s="119"/>
      <c r="E289" s="29"/>
      <c r="F289" s="120"/>
      <c r="G289" s="121"/>
      <c r="H289" s="119"/>
    </row>
    <row r="290" spans="1:8" s="103" customFormat="1" ht="12.75" customHeight="1" x14ac:dyDescent="0.2">
      <c r="A290" s="29"/>
      <c r="B290" s="121"/>
      <c r="C290" s="122"/>
      <c r="D290" s="122"/>
      <c r="E290" s="29"/>
      <c r="F290" s="121"/>
      <c r="G290" s="122"/>
      <c r="H290" s="122"/>
    </row>
    <row r="291" spans="1:8" s="79" customFormat="1" ht="12.95" customHeight="1" x14ac:dyDescent="0.2">
      <c r="A291" s="29"/>
      <c r="B291" s="120"/>
      <c r="C291" s="121"/>
      <c r="D291" s="119"/>
      <c r="E291" s="29"/>
      <c r="F291" s="120"/>
      <c r="G291" s="121"/>
      <c r="H291" s="119"/>
    </row>
    <row r="292" spans="1:8" s="25" customFormat="1" ht="12.95" customHeight="1" x14ac:dyDescent="0.2">
      <c r="A292" s="29"/>
      <c r="B292" s="120"/>
      <c r="C292" s="121"/>
      <c r="D292" s="122"/>
      <c r="E292" s="29"/>
      <c r="F292" s="120"/>
      <c r="G292" s="121"/>
      <c r="H292" s="122"/>
    </row>
    <row r="293" spans="1:8" s="25" customFormat="1" ht="12.75" customHeight="1" x14ac:dyDescent="0.2">
      <c r="A293" s="29"/>
      <c r="B293" s="120"/>
      <c r="C293" s="121"/>
      <c r="D293" s="122"/>
      <c r="E293" s="29"/>
      <c r="F293" s="120"/>
      <c r="G293" s="121"/>
      <c r="H293" s="122"/>
    </row>
    <row r="294" spans="1:8" s="25" customFormat="1" ht="12.75" customHeight="1" x14ac:dyDescent="0.2">
      <c r="A294" s="29"/>
      <c r="B294" s="120"/>
      <c r="C294" s="121"/>
      <c r="D294" s="122"/>
      <c r="E294" s="29"/>
      <c r="F294" s="120"/>
      <c r="G294" s="121"/>
      <c r="H294" s="122"/>
    </row>
    <row r="295" spans="1:8" s="25" customFormat="1" ht="12.75" customHeight="1" x14ac:dyDescent="0.2">
      <c r="A295" s="29"/>
      <c r="B295" s="121"/>
      <c r="C295" s="122"/>
      <c r="D295" s="122"/>
      <c r="E295" s="29"/>
      <c r="F295" s="121"/>
      <c r="G295" s="122"/>
      <c r="H295" s="122"/>
    </row>
    <row r="296" spans="1:8" s="103" customFormat="1" ht="12.75" customHeight="1" x14ac:dyDescent="0.2">
      <c r="A296" s="29"/>
      <c r="B296" s="120"/>
      <c r="C296" s="121"/>
      <c r="D296" s="119"/>
      <c r="E296" s="29"/>
      <c r="F296" s="120"/>
      <c r="G296" s="121"/>
      <c r="H296" s="119"/>
    </row>
    <row r="297" spans="1:8" s="11" customFormat="1" ht="12.75" customHeight="1" x14ac:dyDescent="0.2">
      <c r="A297" s="29"/>
      <c r="B297" s="121"/>
      <c r="C297" s="122"/>
      <c r="D297" s="122"/>
      <c r="E297" s="29"/>
      <c r="F297" s="121"/>
      <c r="G297" s="122"/>
      <c r="H297" s="122"/>
    </row>
    <row r="298" spans="1:8" s="11" customFormat="1" ht="18" customHeight="1" x14ac:dyDescent="0.2">
      <c r="A298" s="29"/>
      <c r="B298" s="121"/>
      <c r="C298" s="122"/>
      <c r="D298" s="118"/>
      <c r="E298" s="29"/>
      <c r="F298" s="121"/>
      <c r="G298" s="122"/>
      <c r="H298" s="118"/>
    </row>
    <row r="299" spans="1:8" s="103" customFormat="1" ht="18" customHeight="1" x14ac:dyDescent="0.2">
      <c r="A299" s="29"/>
      <c r="B299" s="121"/>
      <c r="C299" s="122"/>
      <c r="D299" s="119"/>
      <c r="E299" s="29"/>
      <c r="F299" s="121"/>
      <c r="G299" s="122"/>
      <c r="H299" s="119"/>
    </row>
    <row r="300" spans="1:8" s="11" customFormat="1" ht="18" customHeight="1" x14ac:dyDescent="0.2">
      <c r="A300" s="29"/>
      <c r="B300" s="121"/>
      <c r="C300" s="122"/>
      <c r="D300" s="122"/>
      <c r="E300" s="29"/>
      <c r="F300" s="121"/>
      <c r="G300" s="122"/>
      <c r="H300" s="122"/>
    </row>
    <row r="301" spans="1:8" s="11" customFormat="1" ht="12.75" customHeight="1" x14ac:dyDescent="0.2">
      <c r="A301" s="29"/>
      <c r="B301" s="120"/>
      <c r="C301" s="121"/>
      <c r="D301" s="122"/>
      <c r="E301" s="29"/>
      <c r="F301" s="120"/>
      <c r="G301" s="121"/>
      <c r="H301" s="122"/>
    </row>
    <row r="302" spans="1:8" s="11" customFormat="1" ht="12.6" customHeight="1" x14ac:dyDescent="0.2">
      <c r="A302" s="29"/>
      <c r="B302" s="121"/>
      <c r="C302" s="122"/>
      <c r="D302" s="122"/>
      <c r="E302" s="29"/>
      <c r="F302" s="121"/>
      <c r="G302" s="122"/>
      <c r="H302" s="122"/>
    </row>
    <row r="303" spans="1:8" s="103" customFormat="1" ht="12.75" customHeight="1" x14ac:dyDescent="0.2">
      <c r="A303" s="29"/>
      <c r="B303" s="118"/>
      <c r="C303" s="118"/>
      <c r="D303" s="119"/>
      <c r="E303" s="29"/>
      <c r="F303" s="118"/>
      <c r="G303" s="118"/>
      <c r="H303" s="119"/>
    </row>
    <row r="304" spans="1:8" s="11" customFormat="1" ht="12.75" customHeight="1" x14ac:dyDescent="0.2">
      <c r="A304" s="29"/>
      <c r="B304" s="120"/>
      <c r="C304" s="121"/>
      <c r="D304" s="122"/>
      <c r="E304" s="29"/>
      <c r="F304" s="120"/>
      <c r="G304" s="121"/>
      <c r="H304" s="122"/>
    </row>
    <row r="305" spans="1:8" s="103" customFormat="1" ht="12.6" customHeight="1" x14ac:dyDescent="0.2">
      <c r="A305" s="29"/>
      <c r="B305" s="121"/>
      <c r="C305" s="122"/>
      <c r="D305" s="119"/>
      <c r="E305" s="29"/>
      <c r="F305" s="121"/>
      <c r="G305" s="122"/>
      <c r="H305" s="119"/>
    </row>
    <row r="306" spans="1:8" s="11" customFormat="1" ht="12.75" customHeight="1" x14ac:dyDescent="0.2">
      <c r="A306" s="29"/>
      <c r="B306" s="121"/>
      <c r="C306" s="122"/>
      <c r="D306" s="122"/>
      <c r="E306" s="29"/>
      <c r="F306" s="121"/>
      <c r="G306" s="122"/>
      <c r="H306" s="122"/>
    </row>
    <row r="307" spans="1:8" ht="12.75" customHeight="1" x14ac:dyDescent="0.2">
      <c r="B307" s="121"/>
      <c r="C307" s="122"/>
      <c r="D307" s="122"/>
      <c r="F307" s="121"/>
      <c r="G307" s="122"/>
      <c r="H307" s="122"/>
    </row>
    <row r="308" spans="1:8" ht="77.25" customHeight="1" x14ac:dyDescent="0.2">
      <c r="B308" s="120"/>
      <c r="C308" s="121"/>
      <c r="D308" s="122"/>
      <c r="F308" s="120"/>
      <c r="G308" s="121"/>
      <c r="H308" s="122"/>
    </row>
    <row r="309" spans="1:8" ht="18" x14ac:dyDescent="0.2">
      <c r="B309" s="121"/>
      <c r="C309" s="122"/>
      <c r="D309" s="118"/>
      <c r="F309" s="121"/>
      <c r="G309" s="122"/>
      <c r="H309" s="118"/>
    </row>
    <row r="310" spans="1:8" ht="12.75" customHeight="1" x14ac:dyDescent="0.2">
      <c r="B310" s="120"/>
      <c r="C310" s="121"/>
      <c r="D310" s="119"/>
      <c r="F310" s="120"/>
      <c r="G310" s="121"/>
      <c r="H310" s="119"/>
    </row>
    <row r="311" spans="1:8" ht="12.6" customHeight="1" x14ac:dyDescent="0.2">
      <c r="B311" s="121"/>
      <c r="C311" s="122"/>
      <c r="D311" s="119"/>
      <c r="F311" s="121"/>
      <c r="G311" s="122"/>
      <c r="H311" s="119"/>
    </row>
    <row r="312" spans="1:8" ht="12.75" customHeight="1" x14ac:dyDescent="0.2">
      <c r="B312" s="121"/>
      <c r="C312" s="122"/>
      <c r="D312" s="119"/>
      <c r="F312" s="121"/>
      <c r="G312" s="122"/>
      <c r="H312" s="119"/>
    </row>
    <row r="313" spans="1:8" ht="22.5" customHeight="1" x14ac:dyDescent="0.2">
      <c r="B313" s="121"/>
      <c r="C313" s="122"/>
      <c r="D313" s="118"/>
      <c r="F313" s="121"/>
      <c r="G313" s="122"/>
      <c r="H313" s="118"/>
    </row>
    <row r="314" spans="1:8" ht="33.75" customHeight="1" x14ac:dyDescent="0.2">
      <c r="B314" s="118"/>
      <c r="C314" s="118"/>
      <c r="D314" s="123"/>
      <c r="F314" s="118"/>
      <c r="G314" s="118"/>
      <c r="H314" s="123"/>
    </row>
    <row r="315" spans="1:8" ht="18" customHeight="1" x14ac:dyDescent="0.2">
      <c r="B315" s="120"/>
      <c r="C315" s="121"/>
      <c r="D315" s="118"/>
      <c r="F315" s="120"/>
      <c r="G315" s="121"/>
      <c r="H315" s="118"/>
    </row>
    <row r="316" spans="1:8" s="75" customFormat="1" ht="12.75" customHeight="1" x14ac:dyDescent="0.2">
      <c r="A316" s="29"/>
      <c r="B316" s="120"/>
      <c r="C316" s="121"/>
      <c r="D316" s="119"/>
      <c r="E316" s="29"/>
      <c r="F316" s="120"/>
      <c r="G316" s="121"/>
      <c r="H316" s="119"/>
    </row>
    <row r="317" spans="1:8" s="75" customFormat="1" ht="18" customHeight="1" x14ac:dyDescent="0.2">
      <c r="A317" s="29"/>
      <c r="B317" s="120"/>
      <c r="C317" s="121"/>
      <c r="D317" s="119"/>
      <c r="E317" s="29"/>
      <c r="F317" s="120"/>
      <c r="G317" s="121"/>
      <c r="H317" s="119"/>
    </row>
    <row r="318" spans="1:8" s="75" customFormat="1" ht="12.75" customHeight="1" x14ac:dyDescent="0.2">
      <c r="A318" s="29"/>
      <c r="B318" s="118"/>
      <c r="C318" s="118"/>
      <c r="D318" s="119"/>
      <c r="E318" s="29"/>
      <c r="F318" s="118"/>
      <c r="G318" s="118"/>
      <c r="H318" s="119"/>
    </row>
    <row r="319" spans="1:8" s="75" customFormat="1" ht="12.75" customHeight="1" x14ac:dyDescent="0.2">
      <c r="A319" s="29"/>
      <c r="B319" s="120"/>
      <c r="C319" s="121"/>
      <c r="D319" s="119"/>
      <c r="E319" s="29"/>
      <c r="F319" s="120"/>
      <c r="G319" s="121"/>
      <c r="H319" s="119"/>
    </row>
    <row r="320" spans="1:8" s="75" customFormat="1" ht="12.75" customHeight="1" x14ac:dyDescent="0.2">
      <c r="A320" s="29"/>
      <c r="B320" s="118"/>
      <c r="C320" s="118"/>
      <c r="D320" s="119"/>
      <c r="E320" s="29"/>
      <c r="F320" s="118"/>
      <c r="G320" s="118"/>
      <c r="H320" s="119"/>
    </row>
    <row r="321" spans="1:8" s="75" customFormat="1" ht="12.75" customHeight="1" x14ac:dyDescent="0.2">
      <c r="A321" s="29"/>
      <c r="B321" s="124"/>
      <c r="C321" s="125"/>
      <c r="D321" s="119"/>
      <c r="E321" s="29"/>
      <c r="F321" s="124"/>
      <c r="G321" s="125"/>
      <c r="H321" s="119"/>
    </row>
    <row r="322" spans="1:8" s="75" customFormat="1" ht="21" customHeight="1" x14ac:dyDescent="0.2">
      <c r="A322" s="29"/>
      <c r="B322" s="124"/>
      <c r="C322" s="125"/>
      <c r="D322" s="119"/>
      <c r="E322" s="29"/>
      <c r="F322" s="124"/>
      <c r="G322" s="125"/>
      <c r="H322" s="119"/>
    </row>
    <row r="323" spans="1:8" s="75" customFormat="1" ht="12.75" customHeight="1" x14ac:dyDescent="0.2">
      <c r="A323" s="29"/>
      <c r="B323" s="124"/>
      <c r="C323" s="125"/>
      <c r="D323" s="119"/>
      <c r="E323" s="29"/>
      <c r="F323" s="124"/>
      <c r="G323" s="125"/>
      <c r="H323" s="119"/>
    </row>
    <row r="324" spans="1:8" ht="12.75" customHeight="1" x14ac:dyDescent="0.2">
      <c r="B324" s="124"/>
      <c r="C324" s="125"/>
      <c r="D324" s="119"/>
      <c r="F324" s="124"/>
      <c r="G324" s="125"/>
      <c r="H324" s="119"/>
    </row>
    <row r="325" spans="1:8" ht="12.75" customHeight="1" x14ac:dyDescent="0.2">
      <c r="B325" s="124"/>
      <c r="C325" s="125"/>
      <c r="D325" s="122"/>
      <c r="F325" s="124"/>
      <c r="G325" s="125"/>
      <c r="H325" s="122"/>
    </row>
    <row r="326" spans="1:8" ht="18" customHeight="1" x14ac:dyDescent="0.2">
      <c r="B326" s="124"/>
      <c r="C326" s="125"/>
      <c r="D326" s="118"/>
      <c r="F326" s="124"/>
      <c r="G326" s="125"/>
      <c r="H326" s="118"/>
    </row>
    <row r="327" spans="1:8" ht="12.75" customHeight="1" x14ac:dyDescent="0.2">
      <c r="B327" s="124"/>
      <c r="C327" s="125"/>
      <c r="D327" s="119"/>
      <c r="F327" s="124"/>
      <c r="G327" s="125"/>
      <c r="H327" s="119"/>
    </row>
    <row r="328" spans="1:8" x14ac:dyDescent="0.2">
      <c r="B328" s="124"/>
      <c r="C328" s="125"/>
      <c r="D328" s="122"/>
      <c r="F328" s="124"/>
      <c r="G328" s="125"/>
      <c r="H328" s="122"/>
    </row>
    <row r="329" spans="1:8" x14ac:dyDescent="0.2">
      <c r="B329" s="120"/>
      <c r="C329" s="121"/>
      <c r="D329" s="122"/>
      <c r="F329" s="120"/>
      <c r="G329" s="121"/>
      <c r="H329" s="122"/>
    </row>
    <row r="330" spans="1:8" ht="12.6" customHeight="1" x14ac:dyDescent="0.2">
      <c r="B330" s="121"/>
      <c r="C330" s="122"/>
      <c r="D330" s="126"/>
      <c r="F330" s="121"/>
      <c r="G330" s="122"/>
      <c r="H330" s="126"/>
    </row>
    <row r="331" spans="1:8" ht="12.75" customHeight="1" x14ac:dyDescent="0.2">
      <c r="B331" s="118"/>
      <c r="C331" s="118"/>
      <c r="D331" s="88"/>
      <c r="F331" s="118"/>
      <c r="G331" s="118"/>
      <c r="H331" s="88"/>
    </row>
    <row r="332" spans="1:8" ht="18" customHeight="1" x14ac:dyDescent="0.2">
      <c r="B332" s="120"/>
      <c r="C332" s="121"/>
      <c r="D332" s="88"/>
      <c r="F332" s="120"/>
      <c r="G332" s="121"/>
      <c r="H332" s="88"/>
    </row>
    <row r="333" spans="1:8" ht="12.75" customHeight="1" x14ac:dyDescent="0.2">
      <c r="B333" s="121"/>
      <c r="C333" s="122"/>
      <c r="D333" s="88"/>
      <c r="F333" s="121"/>
      <c r="G333" s="122"/>
      <c r="H333" s="88"/>
    </row>
    <row r="334" spans="1:8" x14ac:dyDescent="0.2">
      <c r="B334" s="121"/>
      <c r="C334" s="122"/>
      <c r="D334" s="88"/>
      <c r="F334" s="121"/>
      <c r="G334" s="122"/>
      <c r="H334" s="88"/>
    </row>
    <row r="335" spans="1:8" x14ac:dyDescent="0.2">
      <c r="B335" s="127"/>
      <c r="C335" s="127"/>
      <c r="D335" s="88"/>
      <c r="F335" s="127"/>
      <c r="G335" s="127"/>
      <c r="H335" s="88"/>
    </row>
    <row r="336" spans="1:8" ht="18" customHeight="1" x14ac:dyDescent="0.2">
      <c r="B336" s="127"/>
      <c r="C336" s="127"/>
      <c r="D336" s="88"/>
      <c r="F336" s="127"/>
      <c r="G336" s="127"/>
      <c r="H336" s="88"/>
    </row>
    <row r="337" spans="2:8" x14ac:dyDescent="0.2">
      <c r="B337" s="127"/>
      <c r="C337" s="127"/>
      <c r="D337" s="88"/>
      <c r="F337" s="127"/>
      <c r="G337" s="127"/>
      <c r="H337" s="88"/>
    </row>
    <row r="338" spans="2:8" x14ac:dyDescent="0.2">
      <c r="B338" s="127"/>
      <c r="C338" s="127"/>
      <c r="D338" s="88"/>
      <c r="F338" s="127"/>
      <c r="G338" s="127"/>
      <c r="H338" s="88"/>
    </row>
    <row r="339" spans="2:8" x14ac:dyDescent="0.2">
      <c r="B339" s="127"/>
      <c r="C339" s="127"/>
      <c r="D339" s="88"/>
      <c r="F339" s="127"/>
      <c r="G339" s="127"/>
      <c r="H339" s="88"/>
    </row>
    <row r="340" spans="2:8" x14ac:dyDescent="0.2">
      <c r="B340" s="127"/>
      <c r="C340" s="127"/>
      <c r="D340" s="88"/>
      <c r="F340" s="127"/>
      <c r="G340" s="127"/>
      <c r="H340" s="88"/>
    </row>
    <row r="341" spans="2:8" x14ac:dyDescent="0.2">
      <c r="B341" s="127"/>
      <c r="C341" s="127"/>
      <c r="D341" s="88"/>
      <c r="F341" s="127"/>
      <c r="G341" s="127"/>
      <c r="H341" s="88"/>
    </row>
    <row r="342" spans="2:8" x14ac:dyDescent="0.2">
      <c r="B342" s="127"/>
      <c r="C342" s="127"/>
      <c r="D342" s="88"/>
      <c r="F342" s="127"/>
      <c r="G342" s="127"/>
      <c r="H342" s="88"/>
    </row>
    <row r="343" spans="2:8" x14ac:dyDescent="0.2">
      <c r="B343" s="127"/>
      <c r="C343" s="127"/>
      <c r="D343" s="88"/>
      <c r="F343" s="127"/>
      <c r="G343" s="127"/>
      <c r="H343" s="88"/>
    </row>
    <row r="344" spans="2:8" x14ac:dyDescent="0.2">
      <c r="B344" s="127"/>
      <c r="C344" s="127"/>
      <c r="D344" s="88"/>
      <c r="F344" s="127"/>
      <c r="G344" s="127"/>
      <c r="H344" s="88"/>
    </row>
    <row r="345" spans="2:8" x14ac:dyDescent="0.2">
      <c r="B345" s="127"/>
      <c r="C345" s="127"/>
      <c r="D345" s="88"/>
      <c r="F345" s="127"/>
      <c r="G345" s="127"/>
      <c r="H345" s="88"/>
    </row>
    <row r="346" spans="2:8" ht="12.75" customHeight="1" x14ac:dyDescent="0.2">
      <c r="B346" s="127"/>
      <c r="C346" s="127"/>
      <c r="D346" s="88"/>
      <c r="F346" s="127"/>
      <c r="G346" s="127"/>
      <c r="H346" s="88"/>
    </row>
    <row r="347" spans="2:8" x14ac:dyDescent="0.2">
      <c r="B347" s="127"/>
      <c r="C347" s="127"/>
      <c r="D347" s="88"/>
      <c r="F347" s="127"/>
      <c r="G347" s="127"/>
      <c r="H347" s="88"/>
    </row>
    <row r="348" spans="2:8" x14ac:dyDescent="0.2">
      <c r="B348" s="127"/>
      <c r="C348" s="127"/>
      <c r="D348" s="88"/>
      <c r="F348" s="127"/>
      <c r="G348" s="127"/>
      <c r="H348" s="88"/>
    </row>
    <row r="349" spans="2:8" ht="12.75" customHeight="1" x14ac:dyDescent="0.2">
      <c r="B349" s="127"/>
      <c r="C349" s="127"/>
      <c r="D349" s="88"/>
      <c r="F349" s="127"/>
      <c r="G349" s="127"/>
      <c r="H349" s="88"/>
    </row>
    <row r="350" spans="2:8" ht="12.75" customHeight="1" x14ac:dyDescent="0.2">
      <c r="B350" s="127"/>
      <c r="C350" s="127"/>
      <c r="D350" s="88"/>
      <c r="F350" s="127"/>
      <c r="G350" s="127"/>
      <c r="H350" s="88"/>
    </row>
    <row r="351" spans="2:8" ht="18" customHeight="1" x14ac:dyDescent="0.2">
      <c r="B351" s="127"/>
      <c r="C351" s="127"/>
      <c r="D351" s="88"/>
      <c r="F351" s="127"/>
      <c r="G351" s="127"/>
      <c r="H351" s="88"/>
    </row>
    <row r="352" spans="2:8" ht="12.75" customHeight="1" x14ac:dyDescent="0.2">
      <c r="B352" s="127"/>
      <c r="C352" s="127"/>
      <c r="D352" s="88"/>
      <c r="F352" s="127"/>
      <c r="G352" s="127"/>
      <c r="H352" s="88"/>
    </row>
    <row r="353" spans="2:8" x14ac:dyDescent="0.2">
      <c r="B353" s="127"/>
      <c r="C353" s="127"/>
      <c r="D353" s="88"/>
      <c r="F353" s="127"/>
      <c r="G353" s="127"/>
      <c r="H353" s="88"/>
    </row>
    <row r="354" spans="2:8" ht="12.75" customHeight="1" x14ac:dyDescent="0.2">
      <c r="B354" s="127"/>
      <c r="C354" s="127"/>
      <c r="D354" s="88"/>
      <c r="F354" s="127"/>
      <c r="G354" s="127"/>
      <c r="H354" s="88"/>
    </row>
    <row r="355" spans="2:8" ht="12.75" customHeight="1" x14ac:dyDescent="0.2">
      <c r="B355" s="127"/>
      <c r="C355" s="127"/>
      <c r="D355" s="88"/>
      <c r="F355" s="127"/>
      <c r="G355" s="127"/>
      <c r="H355" s="88"/>
    </row>
    <row r="356" spans="2:8" ht="12.75" customHeight="1" x14ac:dyDescent="0.2">
      <c r="B356" s="127"/>
      <c r="C356" s="127"/>
      <c r="D356" s="88"/>
      <c r="F356" s="127"/>
      <c r="G356" s="127"/>
      <c r="H356" s="88"/>
    </row>
    <row r="357" spans="2:8" ht="12.75" customHeight="1" x14ac:dyDescent="0.2">
      <c r="B357" s="127"/>
      <c r="C357" s="127"/>
      <c r="D357" s="88"/>
      <c r="F357" s="127"/>
      <c r="G357" s="127"/>
      <c r="H357" s="88"/>
    </row>
    <row r="358" spans="2:8" x14ac:dyDescent="0.2">
      <c r="B358" s="127"/>
      <c r="C358" s="127"/>
      <c r="D358" s="88"/>
      <c r="F358" s="127"/>
      <c r="G358" s="127"/>
      <c r="H358" s="88"/>
    </row>
    <row r="359" spans="2:8" x14ac:dyDescent="0.2">
      <c r="B359" s="127"/>
      <c r="C359" s="127"/>
      <c r="D359" s="88"/>
      <c r="F359" s="127"/>
      <c r="G359" s="127"/>
      <c r="H359" s="88"/>
    </row>
    <row r="360" spans="2:8" ht="12.75" customHeight="1" x14ac:dyDescent="0.2">
      <c r="B360" s="127"/>
      <c r="C360" s="127"/>
      <c r="D360" s="88"/>
      <c r="F360" s="127"/>
      <c r="G360" s="127"/>
      <c r="H360" s="88"/>
    </row>
    <row r="361" spans="2:8" ht="12.75" customHeight="1" x14ac:dyDescent="0.2">
      <c r="B361" s="127"/>
      <c r="C361" s="127"/>
      <c r="D361" s="88"/>
      <c r="F361" s="127"/>
      <c r="G361" s="127"/>
      <c r="H361" s="88"/>
    </row>
    <row r="362" spans="2:8" ht="12.75" customHeight="1" x14ac:dyDescent="0.2">
      <c r="B362" s="127"/>
      <c r="C362" s="127"/>
      <c r="D362" s="88"/>
      <c r="F362" s="127"/>
      <c r="G362" s="127"/>
      <c r="H362" s="88"/>
    </row>
    <row r="363" spans="2:8" ht="12.75" customHeight="1" x14ac:dyDescent="0.2">
      <c r="B363" s="127"/>
      <c r="C363" s="127"/>
      <c r="D363" s="88"/>
      <c r="F363" s="127"/>
      <c r="G363" s="127"/>
      <c r="H363" s="88"/>
    </row>
    <row r="364" spans="2:8" x14ac:dyDescent="0.2">
      <c r="B364" s="127"/>
      <c r="C364" s="127"/>
      <c r="D364" s="88"/>
      <c r="F364" s="127"/>
      <c r="G364" s="127"/>
      <c r="H364" s="88"/>
    </row>
    <row r="365" spans="2:8" x14ac:dyDescent="0.2">
      <c r="B365" s="127"/>
      <c r="C365" s="127"/>
      <c r="D365" s="88"/>
      <c r="F365" s="127"/>
      <c r="G365" s="127"/>
      <c r="H365" s="88"/>
    </row>
    <row r="366" spans="2:8" ht="12.75" customHeight="1" x14ac:dyDescent="0.2">
      <c r="B366" s="127"/>
      <c r="C366" s="127"/>
      <c r="D366" s="88"/>
      <c r="F366" s="127"/>
      <c r="G366" s="127"/>
      <c r="H366" s="88"/>
    </row>
    <row r="367" spans="2:8" ht="12.75" customHeight="1" x14ac:dyDescent="0.2">
      <c r="B367" s="127"/>
      <c r="C367" s="127"/>
      <c r="F367" s="127"/>
      <c r="G367" s="127"/>
    </row>
    <row r="368" spans="2:8" x14ac:dyDescent="0.2">
      <c r="B368" s="127"/>
      <c r="C368" s="127"/>
      <c r="F368" s="127"/>
      <c r="G368" s="127"/>
    </row>
    <row r="369" spans="2:7" x14ac:dyDescent="0.2">
      <c r="B369" s="127"/>
      <c r="C369" s="127"/>
      <c r="F369" s="127"/>
      <c r="G369" s="127"/>
    </row>
  </sheetData>
  <sheetProtection algorithmName="SHA-512" hashValue="YR8j6aaOGaE4t9WDFB/oOjCEcM8cMfOm2FytbY6//y0WV+260Xt46I/A8zTyTrA95+7RJmdgMwdOqovhwOIL7A==" saltValue="NTvJ0EGtEOhymO1LybOGQw==" spinCount="100000" sheet="1" selectLockedCells="1" selectUnlockedCells="1"/>
  <mergeCells count="40">
    <mergeCell ref="E209:H209"/>
    <mergeCell ref="E244:H244"/>
    <mergeCell ref="F173:F176"/>
    <mergeCell ref="G173:G176"/>
    <mergeCell ref="H173:H176"/>
    <mergeCell ref="F201:F207"/>
    <mergeCell ref="G201:G207"/>
    <mergeCell ref="H201:H207"/>
    <mergeCell ref="E140:H140"/>
    <mergeCell ref="E141:H141"/>
    <mergeCell ref="E145:H145"/>
    <mergeCell ref="F147:F163"/>
    <mergeCell ref="G147:G163"/>
    <mergeCell ref="H147:H163"/>
    <mergeCell ref="F4:F56"/>
    <mergeCell ref="G4:G56"/>
    <mergeCell ref="H4:H56"/>
    <mergeCell ref="F102:F139"/>
    <mergeCell ref="G102:G139"/>
    <mergeCell ref="H102:H139"/>
    <mergeCell ref="D4:D56"/>
    <mergeCell ref="B4:B56"/>
    <mergeCell ref="C4:C56"/>
    <mergeCell ref="B147:B163"/>
    <mergeCell ref="C147:C163"/>
    <mergeCell ref="A244:D244"/>
    <mergeCell ref="A140:D140"/>
    <mergeCell ref="A141:D141"/>
    <mergeCell ref="B102:B139"/>
    <mergeCell ref="C102:C139"/>
    <mergeCell ref="D102:D139"/>
    <mergeCell ref="A145:D145"/>
    <mergeCell ref="A209:D209"/>
    <mergeCell ref="D147:D163"/>
    <mergeCell ref="B173:B176"/>
    <mergeCell ref="C173:C176"/>
    <mergeCell ref="D173:D176"/>
    <mergeCell ref="B201:B207"/>
    <mergeCell ref="C201:C207"/>
    <mergeCell ref="D201:D207"/>
  </mergeCells>
  <phoneticPr fontId="10" type="noConversion"/>
  <printOptions horizontalCentered="1"/>
  <pageMargins left="0.23622047244094491" right="0.23622047244094491" top="0.74803149606299213" bottom="0.74803149606299213" header="0.31496062992125984" footer="0.31496062992125984"/>
  <pageSetup paperSize="9" scale="63" fitToHeight="0" orientation="landscape" r:id="rId1"/>
  <headerFooter alignWithMargins="0">
    <oddFooter>&amp;L&amp;8Errors and omissions expected
Subject to change without prior notice&amp;C&amp;8Flight Design CT  472,5 kg Class
Model Year 2018&amp;R&amp;8Release &amp;D
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tabSelected="1" view="pageBreakPreview" zoomScale="90" zoomScaleNormal="90" zoomScaleSheetLayoutView="90" workbookViewId="0">
      <pane xSplit="1" ySplit="3" topLeftCell="B46" activePane="bottomRight" state="frozen"/>
      <selection pane="topRight" activeCell="B1" sqref="B1"/>
      <selection pane="bottomLeft" activeCell="A4" sqref="A4"/>
      <selection pane="bottomRight" activeCell="E47" sqref="E47"/>
    </sheetView>
  </sheetViews>
  <sheetFormatPr baseColWidth="10" defaultColWidth="8.85546875" defaultRowHeight="12.75" x14ac:dyDescent="0.2"/>
  <cols>
    <col min="1" max="1" width="64.7109375" style="3" customWidth="1"/>
    <col min="2" max="2" width="17.28515625" style="4" customWidth="1"/>
    <col min="3" max="3" width="12.140625" style="4" customWidth="1"/>
    <col min="4" max="4" width="17.42578125" style="7" customWidth="1"/>
    <col min="5" max="5" width="13.42578125" style="33" bestFit="1" customWidth="1"/>
    <col min="6" max="7" width="17" style="6" customWidth="1"/>
    <col min="8" max="16384" width="8.85546875" style="5"/>
  </cols>
  <sheetData>
    <row r="1" spans="1:7" ht="93.75" customHeight="1" x14ac:dyDescent="0.2">
      <c r="A1" s="41" t="s">
        <v>220</v>
      </c>
      <c r="B1" s="188" t="s">
        <v>219</v>
      </c>
      <c r="C1" s="188"/>
      <c r="D1" s="188"/>
      <c r="E1" s="188"/>
      <c r="F1" s="188"/>
      <c r="G1" s="189"/>
    </row>
    <row r="2" spans="1:7" ht="45.75" customHeight="1" x14ac:dyDescent="0.2">
      <c r="A2" s="197" t="s">
        <v>221</v>
      </c>
      <c r="B2" s="190" t="s">
        <v>0</v>
      </c>
      <c r="C2" s="190" t="s">
        <v>41</v>
      </c>
      <c r="D2" s="194" t="s">
        <v>190</v>
      </c>
      <c r="E2" s="90" t="s">
        <v>6</v>
      </c>
      <c r="F2" s="192"/>
      <c r="G2" s="193"/>
    </row>
    <row r="3" spans="1:7" ht="49.5" customHeight="1" x14ac:dyDescent="0.2">
      <c r="A3" s="198"/>
      <c r="B3" s="191"/>
      <c r="C3" s="191"/>
      <c r="D3" s="195"/>
      <c r="E3" s="91" t="s">
        <v>86</v>
      </c>
      <c r="F3" s="40" t="s">
        <v>250</v>
      </c>
      <c r="G3" s="40" t="s">
        <v>276</v>
      </c>
    </row>
    <row r="4" spans="1:7" ht="48" customHeight="1" x14ac:dyDescent="0.2">
      <c r="A4" s="53" t="s">
        <v>254</v>
      </c>
      <c r="B4" s="36">
        <v>20001</v>
      </c>
      <c r="C4" s="93">
        <v>338</v>
      </c>
      <c r="D4" s="71">
        <v>122900</v>
      </c>
      <c r="E4" s="61"/>
      <c r="F4" s="45" t="s">
        <v>53</v>
      </c>
      <c r="G4" s="46" t="s">
        <v>54</v>
      </c>
    </row>
    <row r="5" spans="1:7" ht="45" customHeight="1" x14ac:dyDescent="0.2">
      <c r="A5" s="53" t="s">
        <v>261</v>
      </c>
      <c r="B5" s="36">
        <v>20002</v>
      </c>
      <c r="C5" s="93">
        <v>346</v>
      </c>
      <c r="D5" s="71">
        <v>131900</v>
      </c>
      <c r="E5" s="61"/>
      <c r="F5" s="45" t="s">
        <v>53</v>
      </c>
      <c r="G5" s="46" t="s">
        <v>54</v>
      </c>
    </row>
    <row r="6" spans="1:7" ht="66" customHeight="1" x14ac:dyDescent="0.2">
      <c r="A6" s="53" t="s">
        <v>255</v>
      </c>
      <c r="B6" s="36">
        <v>20003</v>
      </c>
      <c r="C6" s="93">
        <v>341.5</v>
      </c>
      <c r="D6" s="71">
        <v>139800</v>
      </c>
      <c r="E6" s="61"/>
      <c r="F6" s="46" t="s">
        <v>54</v>
      </c>
      <c r="G6" s="45" t="s">
        <v>53</v>
      </c>
    </row>
    <row r="7" spans="1:7" ht="66" customHeight="1" x14ac:dyDescent="0.2">
      <c r="A7" s="53" t="s">
        <v>256</v>
      </c>
      <c r="B7" s="36">
        <v>20004</v>
      </c>
      <c r="C7" s="93">
        <v>349.5</v>
      </c>
      <c r="D7" s="71">
        <v>148800</v>
      </c>
      <c r="E7" s="61"/>
      <c r="F7" s="14" t="s">
        <v>54</v>
      </c>
      <c r="G7" s="45" t="s">
        <v>53</v>
      </c>
    </row>
    <row r="8" spans="1:7" ht="18.95" customHeight="1" x14ac:dyDescent="0.2">
      <c r="A8" s="19" t="s">
        <v>74</v>
      </c>
      <c r="B8" s="20"/>
      <c r="C8" s="21"/>
      <c r="D8" s="22"/>
      <c r="E8" s="30"/>
      <c r="F8" s="23"/>
      <c r="G8" s="23"/>
    </row>
    <row r="9" spans="1:7" ht="22.15" customHeight="1" x14ac:dyDescent="0.2">
      <c r="A9" s="86" t="s">
        <v>70</v>
      </c>
      <c r="B9" s="92">
        <v>10102</v>
      </c>
      <c r="C9" s="107">
        <v>3.8</v>
      </c>
      <c r="D9" s="71">
        <v>580</v>
      </c>
      <c r="E9" s="61"/>
      <c r="F9" s="15" t="s">
        <v>53</v>
      </c>
      <c r="G9" s="15" t="s">
        <v>53</v>
      </c>
    </row>
    <row r="10" spans="1:7" ht="18.95" customHeight="1" x14ac:dyDescent="0.2">
      <c r="A10" s="19" t="s">
        <v>118</v>
      </c>
      <c r="B10" s="20"/>
      <c r="C10" s="21"/>
      <c r="D10" s="22"/>
      <c r="E10" s="30"/>
      <c r="F10" s="23"/>
      <c r="G10" s="23"/>
    </row>
    <row r="11" spans="1:7" s="1" customFormat="1" ht="33.75" customHeight="1" x14ac:dyDescent="0.2">
      <c r="A11" s="53" t="s">
        <v>275</v>
      </c>
      <c r="B11" s="92">
        <v>20201</v>
      </c>
      <c r="C11" s="93">
        <v>6.5</v>
      </c>
      <c r="D11" s="71">
        <v>3490</v>
      </c>
      <c r="E11" s="61"/>
      <c r="F11" s="45" t="s">
        <v>53</v>
      </c>
      <c r="G11" s="24" t="s">
        <v>53</v>
      </c>
    </row>
    <row r="12" spans="1:7" s="1" customFormat="1" ht="33" customHeight="1" collapsed="1" x14ac:dyDescent="0.2">
      <c r="A12" s="66" t="s">
        <v>108</v>
      </c>
      <c r="B12" s="36">
        <v>10203</v>
      </c>
      <c r="C12" s="60">
        <v>6</v>
      </c>
      <c r="D12" s="71">
        <v>2380</v>
      </c>
      <c r="E12" s="61"/>
      <c r="F12" s="24" t="s">
        <v>53</v>
      </c>
      <c r="G12" s="45" t="s">
        <v>53</v>
      </c>
    </row>
    <row r="13" spans="1:7" s="35" customFormat="1" ht="22.15" customHeight="1" x14ac:dyDescent="0.2">
      <c r="A13" s="44" t="s">
        <v>160</v>
      </c>
      <c r="B13" s="36">
        <v>10204</v>
      </c>
      <c r="C13" s="60">
        <v>0.5</v>
      </c>
      <c r="D13" s="71">
        <v>445</v>
      </c>
      <c r="E13" s="62"/>
      <c r="F13" s="15" t="s">
        <v>53</v>
      </c>
      <c r="G13" s="45" t="s">
        <v>53</v>
      </c>
    </row>
    <row r="14" spans="1:7" ht="22.15" customHeight="1" x14ac:dyDescent="0.2">
      <c r="A14" s="44" t="s">
        <v>257</v>
      </c>
      <c r="B14" s="36">
        <v>20202</v>
      </c>
      <c r="C14" s="60">
        <v>6.5</v>
      </c>
      <c r="D14" s="71">
        <v>1380</v>
      </c>
      <c r="E14" s="61"/>
      <c r="F14" s="43" t="s">
        <v>53</v>
      </c>
      <c r="G14" s="43" t="s">
        <v>53</v>
      </c>
    </row>
    <row r="15" spans="1:7" ht="22.15" customHeight="1" collapsed="1" x14ac:dyDescent="0.2">
      <c r="A15" s="44" t="s">
        <v>68</v>
      </c>
      <c r="B15" s="36">
        <v>10207</v>
      </c>
      <c r="C15" s="60">
        <v>0.7</v>
      </c>
      <c r="D15" s="71">
        <v>650</v>
      </c>
      <c r="E15" s="61"/>
      <c r="F15" s="15" t="s">
        <v>53</v>
      </c>
      <c r="G15" s="15" t="s">
        <v>53</v>
      </c>
    </row>
    <row r="16" spans="1:7" ht="22.15" customHeight="1" x14ac:dyDescent="0.2">
      <c r="A16" s="44" t="s">
        <v>67</v>
      </c>
      <c r="B16" s="36">
        <v>10208</v>
      </c>
      <c r="C16" s="60">
        <v>0.7</v>
      </c>
      <c r="D16" s="71">
        <v>650</v>
      </c>
      <c r="E16" s="61"/>
      <c r="F16" s="15" t="s">
        <v>53</v>
      </c>
      <c r="G16" s="15" t="s">
        <v>53</v>
      </c>
    </row>
    <row r="17" spans="1:7" ht="28.5" customHeight="1" x14ac:dyDescent="0.2">
      <c r="A17" s="44" t="s">
        <v>166</v>
      </c>
      <c r="B17" s="36">
        <v>10209</v>
      </c>
      <c r="C17" s="60">
        <v>5.6</v>
      </c>
      <c r="D17" s="71">
        <v>5220</v>
      </c>
      <c r="E17" s="61"/>
      <c r="F17" s="15" t="s">
        <v>53</v>
      </c>
      <c r="G17" s="43" t="s">
        <v>53</v>
      </c>
    </row>
    <row r="18" spans="1:7" ht="32.25" customHeight="1" x14ac:dyDescent="0.2">
      <c r="A18" s="44" t="s">
        <v>191</v>
      </c>
      <c r="B18" s="36">
        <v>10210</v>
      </c>
      <c r="C18" s="60">
        <v>5.8</v>
      </c>
      <c r="D18" s="71">
        <v>5680</v>
      </c>
      <c r="E18" s="61"/>
      <c r="F18" s="43" t="s">
        <v>53</v>
      </c>
      <c r="G18" s="15" t="s">
        <v>53</v>
      </c>
    </row>
    <row r="19" spans="1:7" ht="41.25" customHeight="1" collapsed="1" x14ac:dyDescent="0.2">
      <c r="A19" s="44" t="s">
        <v>243</v>
      </c>
      <c r="B19" s="36">
        <v>10211</v>
      </c>
      <c r="C19" s="60">
        <v>3.8</v>
      </c>
      <c r="D19" s="71">
        <v>980</v>
      </c>
      <c r="E19" s="61"/>
      <c r="F19" s="15" t="s">
        <v>53</v>
      </c>
      <c r="G19" s="15" t="s">
        <v>53</v>
      </c>
    </row>
    <row r="20" spans="1:7" ht="39.75" customHeight="1" collapsed="1" x14ac:dyDescent="0.2">
      <c r="A20" s="44" t="s">
        <v>244</v>
      </c>
      <c r="B20" s="36">
        <v>10212</v>
      </c>
      <c r="C20" s="60">
        <v>3.8</v>
      </c>
      <c r="D20" s="71">
        <v>980</v>
      </c>
      <c r="E20" s="61"/>
      <c r="F20" s="15" t="s">
        <v>53</v>
      </c>
      <c r="G20" s="15" t="s">
        <v>53</v>
      </c>
    </row>
    <row r="21" spans="1:7" ht="43.5" customHeight="1" x14ac:dyDescent="0.2">
      <c r="A21" s="134" t="s">
        <v>242</v>
      </c>
      <c r="B21" s="36">
        <v>10213</v>
      </c>
      <c r="C21" s="60">
        <v>0</v>
      </c>
      <c r="D21" s="71">
        <v>0</v>
      </c>
      <c r="E21" s="61"/>
      <c r="F21" s="27" t="s">
        <v>53</v>
      </c>
      <c r="G21" s="27" t="s">
        <v>53</v>
      </c>
    </row>
    <row r="22" spans="1:7" ht="18.95" customHeight="1" x14ac:dyDescent="0.2">
      <c r="A22" s="19" t="s">
        <v>42</v>
      </c>
      <c r="B22" s="20"/>
      <c r="C22" s="21"/>
      <c r="D22" s="22"/>
      <c r="E22" s="30"/>
      <c r="F22" s="23"/>
      <c r="G22" s="23"/>
    </row>
    <row r="23" spans="1:7" ht="36" customHeight="1" x14ac:dyDescent="0.2">
      <c r="A23" s="66" t="s">
        <v>248</v>
      </c>
      <c r="B23" s="92">
        <v>10302</v>
      </c>
      <c r="C23" s="93">
        <v>1.5</v>
      </c>
      <c r="D23" s="71">
        <v>3390</v>
      </c>
      <c r="E23" s="61"/>
      <c r="F23" s="43" t="s">
        <v>53</v>
      </c>
      <c r="G23" s="67" t="s">
        <v>56</v>
      </c>
    </row>
    <row r="24" spans="1:7" ht="29.25" customHeight="1" x14ac:dyDescent="0.2">
      <c r="A24" s="66" t="s">
        <v>239</v>
      </c>
      <c r="B24" s="92">
        <v>10304</v>
      </c>
      <c r="C24" s="93">
        <v>0</v>
      </c>
      <c r="D24" s="71">
        <v>1680</v>
      </c>
      <c r="E24" s="61"/>
      <c r="F24" s="43" t="s">
        <v>53</v>
      </c>
      <c r="G24" s="67" t="s">
        <v>56</v>
      </c>
    </row>
    <row r="25" spans="1:7" ht="32.25" customHeight="1" x14ac:dyDescent="0.2">
      <c r="A25" s="66" t="s">
        <v>117</v>
      </c>
      <c r="B25" s="92">
        <v>10305</v>
      </c>
      <c r="C25" s="93">
        <v>0</v>
      </c>
      <c r="D25" s="71">
        <v>2390</v>
      </c>
      <c r="E25" s="61"/>
      <c r="F25" s="43" t="s">
        <v>53</v>
      </c>
      <c r="G25" s="67" t="s">
        <v>56</v>
      </c>
    </row>
    <row r="26" spans="1:7" ht="23.25" customHeight="1" x14ac:dyDescent="0.2">
      <c r="A26" s="66" t="s">
        <v>264</v>
      </c>
      <c r="B26" s="92">
        <v>20301</v>
      </c>
      <c r="C26" s="93">
        <v>0.8</v>
      </c>
      <c r="D26" s="71">
        <v>1800</v>
      </c>
      <c r="E26" s="157"/>
      <c r="F26" s="154" t="s">
        <v>53</v>
      </c>
      <c r="G26" s="154" t="s">
        <v>53</v>
      </c>
    </row>
    <row r="27" spans="1:7" ht="25.7" customHeight="1" x14ac:dyDescent="0.2">
      <c r="A27" s="44" t="s">
        <v>78</v>
      </c>
      <c r="B27" s="36">
        <v>10306</v>
      </c>
      <c r="C27" s="60">
        <v>1.2</v>
      </c>
      <c r="D27" s="12">
        <v>1125</v>
      </c>
      <c r="E27" s="61"/>
      <c r="F27" s="15" t="s">
        <v>53</v>
      </c>
      <c r="G27" s="67" t="s">
        <v>56</v>
      </c>
    </row>
    <row r="28" spans="1:7" ht="23.25" customHeight="1" x14ac:dyDescent="0.2">
      <c r="A28" s="66" t="s">
        <v>260</v>
      </c>
      <c r="B28" s="92">
        <v>20302</v>
      </c>
      <c r="C28" s="93">
        <v>1</v>
      </c>
      <c r="D28" s="71">
        <v>830</v>
      </c>
      <c r="E28" s="61"/>
      <c r="F28" s="43" t="s">
        <v>53</v>
      </c>
      <c r="G28" s="46" t="s">
        <v>54</v>
      </c>
    </row>
    <row r="29" spans="1:7" ht="25.7" customHeight="1" x14ac:dyDescent="0.2">
      <c r="A29" s="66" t="s">
        <v>109</v>
      </c>
      <c r="B29" s="36">
        <v>10307</v>
      </c>
      <c r="C29" s="60">
        <v>1</v>
      </c>
      <c r="D29" s="12">
        <v>1950</v>
      </c>
      <c r="E29" s="61"/>
      <c r="F29" s="15" t="s">
        <v>53</v>
      </c>
      <c r="G29" s="15" t="s">
        <v>53</v>
      </c>
    </row>
    <row r="30" spans="1:7" ht="25.7" customHeight="1" x14ac:dyDescent="0.2">
      <c r="A30" s="44" t="s">
        <v>79</v>
      </c>
      <c r="B30" s="36">
        <v>10308</v>
      </c>
      <c r="C30" s="60">
        <v>1.2</v>
      </c>
      <c r="D30" s="12">
        <v>1180</v>
      </c>
      <c r="E30" s="61"/>
      <c r="F30" s="15" t="s">
        <v>53</v>
      </c>
      <c r="G30" s="154" t="s">
        <v>53</v>
      </c>
    </row>
    <row r="31" spans="1:7" ht="25.7" customHeight="1" x14ac:dyDescent="0.2">
      <c r="A31" s="44" t="s">
        <v>161</v>
      </c>
      <c r="B31" s="36">
        <v>10309</v>
      </c>
      <c r="C31" s="60">
        <v>0</v>
      </c>
      <c r="D31" s="12">
        <f>2*(1095-174.83)</f>
        <v>1840.34</v>
      </c>
      <c r="E31" s="61"/>
      <c r="F31" s="15" t="s">
        <v>53</v>
      </c>
      <c r="G31" s="15" t="s">
        <v>53</v>
      </c>
    </row>
    <row r="32" spans="1:7" ht="18.95" customHeight="1" x14ac:dyDescent="0.2">
      <c r="A32" s="19" t="s">
        <v>60</v>
      </c>
      <c r="B32" s="20"/>
      <c r="C32" s="21"/>
      <c r="D32" s="22"/>
      <c r="E32" s="30"/>
      <c r="F32" s="23"/>
      <c r="G32" s="23"/>
    </row>
    <row r="33" spans="1:7" ht="22.15" customHeight="1" collapsed="1" x14ac:dyDescent="0.2">
      <c r="A33" s="44" t="s">
        <v>84</v>
      </c>
      <c r="B33" s="36">
        <v>10401</v>
      </c>
      <c r="C33" s="60">
        <v>4.2</v>
      </c>
      <c r="D33" s="71">
        <v>2180</v>
      </c>
      <c r="E33" s="31"/>
      <c r="F33" s="15" t="s">
        <v>53</v>
      </c>
      <c r="G33" s="154" t="s">
        <v>53</v>
      </c>
    </row>
    <row r="34" spans="1:7" ht="21" customHeight="1" x14ac:dyDescent="0.2">
      <c r="A34" s="66" t="s">
        <v>102</v>
      </c>
      <c r="B34" s="36">
        <f>10402</f>
        <v>10402</v>
      </c>
      <c r="C34" s="60">
        <v>0</v>
      </c>
      <c r="D34" s="12">
        <v>90</v>
      </c>
      <c r="E34" s="31"/>
      <c r="F34" s="15" t="s">
        <v>53</v>
      </c>
      <c r="G34" s="154" t="s">
        <v>53</v>
      </c>
    </row>
    <row r="35" spans="1:7" ht="21" customHeight="1" x14ac:dyDescent="0.2">
      <c r="A35" s="66" t="s">
        <v>103</v>
      </c>
      <c r="B35" s="36">
        <v>10403</v>
      </c>
      <c r="C35" s="93">
        <v>0.4</v>
      </c>
      <c r="D35" s="71">
        <v>580</v>
      </c>
      <c r="E35" s="31"/>
      <c r="F35" s="43" t="s">
        <v>53</v>
      </c>
      <c r="G35" s="154" t="s">
        <v>53</v>
      </c>
    </row>
    <row r="36" spans="1:7" ht="18.95" customHeight="1" x14ac:dyDescent="0.2">
      <c r="A36" s="19" t="s">
        <v>2</v>
      </c>
      <c r="B36" s="20"/>
      <c r="C36" s="21"/>
      <c r="D36" s="22"/>
      <c r="E36" s="30"/>
      <c r="F36" s="23"/>
      <c r="G36" s="23"/>
    </row>
    <row r="37" spans="1:7" ht="22.15" customHeight="1" x14ac:dyDescent="0.2">
      <c r="A37" s="44" t="s">
        <v>37</v>
      </c>
      <c r="B37" s="36">
        <v>10501</v>
      </c>
      <c r="C37" s="60">
        <v>0</v>
      </c>
      <c r="D37" s="12">
        <v>0</v>
      </c>
      <c r="E37" s="31"/>
      <c r="F37" s="15" t="s">
        <v>53</v>
      </c>
      <c r="G37" s="15" t="s">
        <v>53</v>
      </c>
    </row>
    <row r="38" spans="1:7" ht="22.15" customHeight="1" x14ac:dyDescent="0.2">
      <c r="A38" s="44" t="s">
        <v>38</v>
      </c>
      <c r="B38" s="36">
        <v>10502</v>
      </c>
      <c r="C38" s="60">
        <v>0</v>
      </c>
      <c r="D38" s="12">
        <v>0</v>
      </c>
      <c r="E38" s="31"/>
      <c r="F38" s="15" t="s">
        <v>53</v>
      </c>
      <c r="G38" s="15" t="s">
        <v>53</v>
      </c>
    </row>
    <row r="39" spans="1:7" ht="22.15" customHeight="1" x14ac:dyDescent="0.2">
      <c r="A39" s="44" t="s">
        <v>39</v>
      </c>
      <c r="B39" s="36">
        <v>10503</v>
      </c>
      <c r="C39" s="60">
        <v>0</v>
      </c>
      <c r="D39" s="12">
        <v>0</v>
      </c>
      <c r="E39" s="31"/>
      <c r="F39" s="15" t="s">
        <v>53</v>
      </c>
      <c r="G39" s="15" t="s">
        <v>53</v>
      </c>
    </row>
    <row r="40" spans="1:7" ht="21" customHeight="1" x14ac:dyDescent="0.2">
      <c r="A40" s="19" t="s">
        <v>5</v>
      </c>
      <c r="B40" s="99"/>
      <c r="C40" s="100"/>
      <c r="D40" s="101"/>
      <c r="E40" s="102"/>
      <c r="F40" s="102"/>
      <c r="G40" s="102"/>
    </row>
    <row r="41" spans="1:7" ht="28.5" customHeight="1" x14ac:dyDescent="0.2">
      <c r="A41" s="66" t="s">
        <v>119</v>
      </c>
      <c r="B41" s="36">
        <v>10603</v>
      </c>
      <c r="C41" s="93">
        <v>0</v>
      </c>
      <c r="D41" s="71">
        <v>831.93</v>
      </c>
      <c r="E41" s="106"/>
      <c r="F41" s="43" t="s">
        <v>53</v>
      </c>
      <c r="G41" s="43" t="s">
        <v>53</v>
      </c>
    </row>
    <row r="42" spans="1:7" ht="18.95" customHeight="1" x14ac:dyDescent="0.2">
      <c r="A42" s="19" t="s">
        <v>3</v>
      </c>
      <c r="B42" s="20"/>
      <c r="C42" s="21"/>
      <c r="D42" s="22"/>
      <c r="E42" s="30"/>
      <c r="F42" s="23"/>
      <c r="G42" s="23"/>
    </row>
    <row r="43" spans="1:7" s="6" customFormat="1" ht="22.15" customHeight="1" x14ac:dyDescent="0.2">
      <c r="A43" s="44" t="s">
        <v>32</v>
      </c>
      <c r="B43" s="104">
        <v>10701</v>
      </c>
      <c r="C43" s="105">
        <f>+'[1]Description CT '!C311</f>
        <v>0</v>
      </c>
      <c r="D43" s="12">
        <v>0</v>
      </c>
      <c r="E43" s="31"/>
      <c r="F43" s="43" t="s">
        <v>53</v>
      </c>
      <c r="G43" s="43" t="s">
        <v>53</v>
      </c>
    </row>
    <row r="44" spans="1:7" s="6" customFormat="1" ht="22.15" customHeight="1" x14ac:dyDescent="0.2">
      <c r="A44" s="44" t="s">
        <v>33</v>
      </c>
      <c r="B44" s="104">
        <v>10702</v>
      </c>
      <c r="C44" s="105">
        <f>+'[1]Description CT '!C312</f>
        <v>0</v>
      </c>
      <c r="D44" s="12">
        <v>0</v>
      </c>
      <c r="E44" s="31"/>
      <c r="F44" s="43" t="s">
        <v>53</v>
      </c>
      <c r="G44" s="43" t="s">
        <v>53</v>
      </c>
    </row>
    <row r="45" spans="1:7" s="6" customFormat="1" ht="22.15" customHeight="1" x14ac:dyDescent="0.2">
      <c r="A45" s="44" t="s">
        <v>34</v>
      </c>
      <c r="B45" s="104">
        <v>10703</v>
      </c>
      <c r="C45" s="105">
        <f>+'[1]Description CT '!C313</f>
        <v>0</v>
      </c>
      <c r="D45" s="12">
        <v>0</v>
      </c>
      <c r="E45" s="31"/>
      <c r="F45" s="43" t="s">
        <v>53</v>
      </c>
      <c r="G45" s="43" t="s">
        <v>53</v>
      </c>
    </row>
    <row r="46" spans="1:7" s="6" customFormat="1" ht="22.15" customHeight="1" x14ac:dyDescent="0.2">
      <c r="A46" s="44" t="s">
        <v>35</v>
      </c>
      <c r="B46" s="104">
        <v>10704</v>
      </c>
      <c r="C46" s="105">
        <f>+'[1]Description CT '!C314</f>
        <v>0</v>
      </c>
      <c r="D46" s="12">
        <v>0</v>
      </c>
      <c r="E46" s="31"/>
      <c r="F46" s="43" t="s">
        <v>53</v>
      </c>
      <c r="G46" s="43" t="s">
        <v>53</v>
      </c>
    </row>
    <row r="47" spans="1:7" s="6" customFormat="1" ht="22.15" customHeight="1" x14ac:dyDescent="0.2">
      <c r="A47" s="44" t="s">
        <v>36</v>
      </c>
      <c r="B47" s="104">
        <v>10705</v>
      </c>
      <c r="C47" s="105">
        <f>+'[1]Description CT '!C315</f>
        <v>0</v>
      </c>
      <c r="D47" s="12">
        <v>0</v>
      </c>
      <c r="E47" s="31"/>
      <c r="F47" s="43" t="s">
        <v>53</v>
      </c>
      <c r="G47" s="43" t="s">
        <v>53</v>
      </c>
    </row>
    <row r="48" spans="1:7" s="6" customFormat="1" ht="22.15" customHeight="1" x14ac:dyDescent="0.2">
      <c r="A48" s="44" t="s">
        <v>186</v>
      </c>
      <c r="B48" s="104">
        <v>10706</v>
      </c>
      <c r="C48" s="105">
        <f>+'[1]Description CT '!C316</f>
        <v>0</v>
      </c>
      <c r="D48" s="12">
        <v>0</v>
      </c>
      <c r="E48" s="31"/>
      <c r="F48" s="43" t="s">
        <v>53</v>
      </c>
      <c r="G48" s="43" t="s">
        <v>53</v>
      </c>
    </row>
    <row r="49" spans="1:7" s="6" customFormat="1" ht="22.15" customHeight="1" x14ac:dyDescent="0.2">
      <c r="A49" s="44" t="s">
        <v>187</v>
      </c>
      <c r="B49" s="104">
        <v>10707</v>
      </c>
      <c r="C49" s="105" t="s">
        <v>188</v>
      </c>
      <c r="D49" s="12">
        <v>0</v>
      </c>
      <c r="E49" s="31"/>
      <c r="F49" s="43" t="s">
        <v>53</v>
      </c>
      <c r="G49" s="43" t="s">
        <v>53</v>
      </c>
    </row>
    <row r="50" spans="1:7" s="6" customFormat="1" ht="22.15" customHeight="1" x14ac:dyDescent="0.2">
      <c r="A50" s="44" t="s">
        <v>189</v>
      </c>
      <c r="B50" s="104">
        <v>10708</v>
      </c>
      <c r="C50" s="105">
        <v>0</v>
      </c>
      <c r="D50" s="12">
        <v>0</v>
      </c>
      <c r="E50" s="31"/>
      <c r="F50" s="43" t="s">
        <v>53</v>
      </c>
      <c r="G50" s="43" t="s">
        <v>53</v>
      </c>
    </row>
    <row r="51" spans="1:7" s="2" customFormat="1" ht="22.15" customHeight="1" x14ac:dyDescent="0.2">
      <c r="A51" s="44" t="s">
        <v>4</v>
      </c>
      <c r="B51" s="36">
        <v>10790</v>
      </c>
      <c r="C51" s="60">
        <v>0</v>
      </c>
      <c r="D51" s="12">
        <v>0</v>
      </c>
      <c r="E51" s="31"/>
      <c r="F51" s="15" t="s">
        <v>53</v>
      </c>
      <c r="G51" s="15" t="s">
        <v>53</v>
      </c>
    </row>
    <row r="52" spans="1:7" ht="18.95" customHeight="1" x14ac:dyDescent="0.2">
      <c r="A52" s="19" t="s">
        <v>241</v>
      </c>
      <c r="B52" s="20"/>
      <c r="C52" s="21"/>
      <c r="D52" s="22"/>
      <c r="E52" s="30"/>
      <c r="F52" s="23"/>
      <c r="G52" s="23"/>
    </row>
    <row r="53" spans="1:7" s="133" customFormat="1" ht="18.95" customHeight="1" x14ac:dyDescent="0.2">
      <c r="A53" s="44" t="s">
        <v>240</v>
      </c>
      <c r="B53" s="36">
        <v>20801</v>
      </c>
      <c r="C53" s="60">
        <v>0</v>
      </c>
      <c r="D53" s="12">
        <v>0</v>
      </c>
      <c r="E53" s="132"/>
      <c r="F53" s="67" t="s">
        <v>56</v>
      </c>
      <c r="G53" s="46" t="s">
        <v>54</v>
      </c>
    </row>
    <row r="54" spans="1:7" s="133" customFormat="1" ht="18.95" customHeight="1" x14ac:dyDescent="0.2">
      <c r="A54" s="44" t="s">
        <v>205</v>
      </c>
      <c r="B54" s="36">
        <v>20802</v>
      </c>
      <c r="C54" s="60">
        <v>0</v>
      </c>
      <c r="D54" s="12">
        <v>0</v>
      </c>
      <c r="E54" s="132"/>
      <c r="F54" s="46" t="s">
        <v>54</v>
      </c>
      <c r="G54" s="67" t="s">
        <v>56</v>
      </c>
    </row>
    <row r="55" spans="1:7" s="2" customFormat="1" ht="22.15" customHeight="1" x14ac:dyDescent="0.2">
      <c r="A55" s="44" t="s">
        <v>1</v>
      </c>
      <c r="B55" s="36">
        <v>10801</v>
      </c>
      <c r="C55" s="60">
        <v>0</v>
      </c>
      <c r="D55" s="12">
        <v>0</v>
      </c>
      <c r="E55" s="31"/>
      <c r="F55" s="15" t="s">
        <v>53</v>
      </c>
      <c r="G55" s="43" t="s">
        <v>53</v>
      </c>
    </row>
    <row r="56" spans="1:7" s="2" customFormat="1" ht="36" x14ac:dyDescent="0.2">
      <c r="A56" s="201"/>
      <c r="B56" s="202"/>
      <c r="C56" s="47" t="s">
        <v>41</v>
      </c>
      <c r="D56" s="42" t="s">
        <v>28</v>
      </c>
      <c r="E56" s="32"/>
      <c r="F56" s="17"/>
      <c r="G56" s="17"/>
    </row>
    <row r="57" spans="1:7" s="2" customFormat="1" ht="28.9" customHeight="1" x14ac:dyDescent="0.2">
      <c r="A57" s="200" t="s">
        <v>107</v>
      </c>
      <c r="B57" s="193"/>
      <c r="C57" s="63">
        <f>SUMIF($E4:$E55,"x",C4:C55)</f>
        <v>0</v>
      </c>
      <c r="D57" s="64">
        <f>SUMIF($E4:$E55,"x",D4:D55)</f>
        <v>0</v>
      </c>
      <c r="E57" s="34"/>
      <c r="F57" s="196" t="s">
        <v>106</v>
      </c>
      <c r="G57" s="196"/>
    </row>
    <row r="58" spans="1:7" ht="87.75" customHeight="1" x14ac:dyDescent="0.2">
      <c r="A58" s="199" t="s">
        <v>192</v>
      </c>
      <c r="B58" s="199"/>
      <c r="C58" s="199"/>
      <c r="D58" s="199"/>
      <c r="E58" s="199"/>
      <c r="F58" s="199"/>
      <c r="G58" s="199"/>
    </row>
    <row r="59" spans="1:7" x14ac:dyDescent="0.2">
      <c r="F59" s="16"/>
      <c r="G59" s="16"/>
    </row>
    <row r="60" spans="1:7" ht="13.5" customHeight="1" x14ac:dyDescent="0.2">
      <c r="A60" s="196"/>
      <c r="B60" s="196"/>
      <c r="C60" s="196"/>
      <c r="F60" s="16"/>
      <c r="G60" s="16"/>
    </row>
    <row r="63" spans="1:7" x14ac:dyDescent="0.2">
      <c r="B63" s="8"/>
    </row>
    <row r="64" spans="1:7" x14ac:dyDescent="0.2">
      <c r="B64" s="9"/>
    </row>
    <row r="65" spans="2:2" x14ac:dyDescent="0.2">
      <c r="B65" s="9"/>
    </row>
  </sheetData>
  <sheetProtection algorithmName="SHA-512" hashValue="R/EHLk0LlH+88uAnBsadmlvDV4lc3xzZZ7omqZzrmasn1otWwAy/KnkiVpqIgyEknb0FQhPb0EPGe7uqHk8Yiw==" saltValue="S1YOxDoD4gjO4IJ4/46lhA==" spinCount="100000" sheet="1" selectLockedCells="1"/>
  <mergeCells count="11">
    <mergeCell ref="F57:G57"/>
    <mergeCell ref="A60:C60"/>
    <mergeCell ref="A2:A3"/>
    <mergeCell ref="A58:G58"/>
    <mergeCell ref="A57:B57"/>
    <mergeCell ref="A56:B56"/>
    <mergeCell ref="B1:G1"/>
    <mergeCell ref="B2:B3"/>
    <mergeCell ref="C2:C3"/>
    <mergeCell ref="F2:G2"/>
    <mergeCell ref="D2:D3"/>
  </mergeCells>
  <phoneticPr fontId="8" type="noConversion"/>
  <printOptions horizontalCentered="1"/>
  <pageMargins left="0.55118110236220474" right="0.39370078740157483" top="0.59055118110236227" bottom="0.82677165354330717" header="0.51181102362204722" footer="0.43307086614173229"/>
  <pageSetup paperSize="9" scale="35" fitToHeight="3" orientation="portrait" horizontalDpi="300" verticalDpi="300" r:id="rId1"/>
  <headerFooter alignWithMargins="0">
    <oddFooter>&amp;L&amp;8Errors and omissions expected
Subject to change without prior notice&amp;C&amp;8Flight Design CT 472,5 kg Class
Model Year 2018&amp;R&amp;8&amp;D
Page &amp;P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Description CT </vt:lpstr>
      <vt:lpstr>Prices and Availability CT</vt:lpstr>
      <vt:lpstr>'Description CT '!Druckbereich</vt:lpstr>
      <vt:lpstr>'Prices and Availability CT'!Druckbereich</vt:lpstr>
      <vt:lpstr>'Description CT '!Drucktitel</vt:lpstr>
      <vt:lpstr>'Prices and Availability CT'!Drucktitel</vt:lpstr>
    </vt:vector>
  </TitlesOfParts>
  <Company>Flight Design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dc:creator>
  <cp:lastModifiedBy>Daniel Guenther</cp:lastModifiedBy>
  <cp:lastPrinted>2017-09-20T06:54:43Z</cp:lastPrinted>
  <dcterms:created xsi:type="dcterms:W3CDTF">2007-08-14T08:24:29Z</dcterms:created>
  <dcterms:modified xsi:type="dcterms:W3CDTF">2017-10-30T13:50:20Z</dcterms:modified>
</cp:coreProperties>
</file>