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defaultThemeVersion="124226"/>
  <mc:AlternateContent xmlns:mc="http://schemas.openxmlformats.org/markup-compatibility/2006">
    <mc:Choice Requires="x15">
      <x15ac:absPath xmlns:x15ac="http://schemas.microsoft.com/office/spreadsheetml/2010/11/ac" url="C:\Users\thae4ka\Desktop\"/>
    </mc:Choice>
  </mc:AlternateContent>
  <bookViews>
    <workbookView xWindow="0" yWindow="0" windowWidth="19200" windowHeight="11370" activeTab="1"/>
  </bookViews>
  <sheets>
    <sheet name="Description CT " sheetId="16" r:id="rId1"/>
    <sheet name="Prices and Availability CT" sheetId="12" r:id="rId2"/>
  </sheets>
  <externalReferences>
    <externalReference r:id="rId3"/>
  </externalReferences>
  <definedNames>
    <definedName name="_xlnm.Print_Titles" localSheetId="0">'Description CT '!$1:$1</definedName>
    <definedName name="_xlnm.Print_Titles" localSheetId="1">'Prices and Availability CT'!$2:$2</definedName>
    <definedName name="_xlnm.Print_Area" localSheetId="0">'Description CT '!$A$1:$I$320</definedName>
    <definedName name="_xlnm.Print_Area" localSheetId="1">'Prices and Availability CT'!$A$1:$H$63</definedName>
  </definedNames>
  <calcPr calcId="171027" calcOnSave="0"/>
</workbook>
</file>

<file path=xl/calcChain.xml><?xml version="1.0" encoding="utf-8"?>
<calcChain xmlns="http://schemas.openxmlformats.org/spreadsheetml/2006/main">
  <c r="D62" i="12" l="1"/>
  <c r="C55" i="12"/>
  <c r="C54" i="12"/>
  <c r="C53" i="12"/>
  <c r="C52" i="12"/>
  <c r="C51" i="12"/>
  <c r="C50" i="12"/>
  <c r="H305" i="16" l="1"/>
  <c r="G305" i="16"/>
  <c r="D305" i="16"/>
  <c r="I305" i="16" s="1"/>
  <c r="D44" i="12"/>
  <c r="D45" i="12"/>
  <c r="D46" i="12"/>
  <c r="D38" i="12"/>
  <c r="C160" i="16" l="1"/>
  <c r="C123" i="16"/>
  <c r="H123" i="16"/>
  <c r="H86" i="16"/>
  <c r="C86" i="16"/>
  <c r="C49" i="16"/>
  <c r="D296" i="16"/>
  <c r="I296" i="16" s="1"/>
  <c r="C296" i="16"/>
  <c r="H296" i="16" s="1"/>
  <c r="B296" i="16"/>
  <c r="G296" i="16" s="1"/>
  <c r="D294" i="16"/>
  <c r="I294" i="16" s="1"/>
  <c r="C294" i="16"/>
  <c r="H294" i="16" s="1"/>
  <c r="D290" i="16"/>
  <c r="I290" i="16" s="1"/>
  <c r="C290" i="16"/>
  <c r="H290" i="16" s="1"/>
  <c r="B290" i="16"/>
  <c r="G290" i="16" s="1"/>
  <c r="D287" i="16"/>
  <c r="I287" i="16" s="1"/>
  <c r="B287" i="16"/>
  <c r="G287" i="16" s="1"/>
  <c r="D282" i="16"/>
  <c r="I282" i="16" s="1"/>
  <c r="C282" i="16"/>
  <c r="H282" i="16" s="1"/>
  <c r="B282" i="16"/>
  <c r="G282" i="16" s="1"/>
  <c r="D280" i="16"/>
  <c r="I280" i="16" s="1"/>
  <c r="C280" i="16"/>
  <c r="H280" i="16" s="1"/>
  <c r="B280" i="16"/>
  <c r="G280" i="16" s="1"/>
  <c r="D279" i="16"/>
  <c r="I279" i="16" s="1"/>
  <c r="C279" i="16"/>
  <c r="H279" i="16" s="1"/>
  <c r="B279" i="16"/>
  <c r="G279" i="16" s="1"/>
  <c r="B41" i="12"/>
  <c r="B294" i="16" s="1"/>
  <c r="G294" i="16" s="1"/>
  <c r="I278" i="16"/>
  <c r="H278" i="16"/>
  <c r="G278" i="16"/>
  <c r="G277" i="16"/>
  <c r="I277" i="16"/>
  <c r="H277" i="16"/>
  <c r="I275" i="16"/>
  <c r="H275" i="16"/>
  <c r="G275" i="16"/>
  <c r="I272" i="16"/>
  <c r="H272" i="16"/>
  <c r="D268" i="16"/>
  <c r="I268" i="16" s="1"/>
  <c r="B268" i="16"/>
  <c r="G268" i="16" s="1"/>
  <c r="D267" i="16"/>
  <c r="I267" i="16" s="1"/>
  <c r="C267" i="16"/>
  <c r="H267" i="16" s="1"/>
  <c r="B267" i="16"/>
  <c r="G267" i="16" s="1"/>
  <c r="D259" i="16"/>
  <c r="I259" i="16" s="1"/>
  <c r="C259" i="16"/>
  <c r="H259" i="16" s="1"/>
  <c r="B259" i="16"/>
  <c r="G259" i="16" s="1"/>
  <c r="D251" i="16"/>
  <c r="I251" i="16" s="1"/>
  <c r="C251" i="16"/>
  <c r="H251" i="16" s="1"/>
  <c r="B251" i="16"/>
  <c r="G251" i="16" s="1"/>
  <c r="D246" i="16"/>
  <c r="I246" i="16" s="1"/>
  <c r="C246" i="16"/>
  <c r="H246" i="16" s="1"/>
  <c r="B246" i="16"/>
  <c r="G246" i="16" s="1"/>
  <c r="I242" i="16"/>
  <c r="H242" i="16"/>
  <c r="G242" i="16"/>
  <c r="D242" i="16"/>
  <c r="C242" i="16"/>
  <c r="B242" i="16"/>
  <c r="I239" i="16"/>
  <c r="H239" i="16"/>
  <c r="G239" i="16"/>
  <c r="D239" i="16"/>
  <c r="C239" i="16"/>
  <c r="B239" i="16"/>
  <c r="I236" i="16"/>
  <c r="H236" i="16"/>
  <c r="G236" i="16"/>
  <c r="D236" i="16"/>
  <c r="C236" i="16"/>
  <c r="B236" i="16"/>
  <c r="I231" i="16"/>
  <c r="H231" i="16"/>
  <c r="G231" i="16"/>
  <c r="B231" i="16"/>
  <c r="C28" i="12"/>
  <c r="C268" i="16" s="1"/>
  <c r="H268" i="16" s="1"/>
  <c r="I229" i="16"/>
  <c r="H229" i="16"/>
  <c r="G229" i="16"/>
  <c r="G203" i="16"/>
  <c r="G200" i="16"/>
  <c r="G199" i="16"/>
  <c r="B203" i="16"/>
  <c r="B200" i="16"/>
  <c r="B199" i="16"/>
  <c r="C200" i="16"/>
  <c r="D200" i="16"/>
  <c r="H200" i="16"/>
  <c r="I200" i="16"/>
  <c r="B277" i="16" l="1"/>
  <c r="D277" i="16"/>
  <c r="D229" i="16"/>
  <c r="C229" i="16"/>
  <c r="B229" i="16"/>
  <c r="I123" i="16"/>
  <c r="G123" i="16"/>
  <c r="I86" i="16"/>
  <c r="G86" i="16"/>
  <c r="B160" i="16"/>
  <c r="B123" i="16"/>
  <c r="B86" i="16"/>
  <c r="I223" i="16"/>
  <c r="H223" i="16"/>
  <c r="G223" i="16"/>
  <c r="B223" i="16"/>
  <c r="G206" i="16"/>
  <c r="B206" i="16"/>
  <c r="I206" i="16"/>
  <c r="D206" i="16"/>
  <c r="I203" i="16"/>
  <c r="D203" i="16"/>
  <c r="H203" i="16"/>
  <c r="C203" i="16"/>
  <c r="D160" i="16"/>
  <c r="D123" i="16"/>
  <c r="D86" i="16"/>
  <c r="D49" i="16"/>
  <c r="B30" i="12"/>
  <c r="G272" i="16" s="1"/>
  <c r="C60" i="12" l="1"/>
  <c r="C58" i="12"/>
  <c r="C44" i="12"/>
  <c r="C45" i="12"/>
  <c r="C46" i="12"/>
  <c r="C62" i="12"/>
  <c r="C223" i="16" l="1"/>
  <c r="D223" i="16"/>
  <c r="B49" i="16"/>
  <c r="C231" i="16"/>
  <c r="D231" i="16"/>
  <c r="C277" i="16"/>
</calcChain>
</file>

<file path=xl/sharedStrings.xml><?xml version="1.0" encoding="utf-8"?>
<sst xmlns="http://schemas.openxmlformats.org/spreadsheetml/2006/main" count="781" uniqueCount="327">
  <si>
    <t>Order
Number</t>
  </si>
  <si>
    <t>Export Paperwork</t>
  </si>
  <si>
    <t>DISPLAY UNITS</t>
  </si>
  <si>
    <t>DESIGN SELECTION AND MARKINGS</t>
  </si>
  <si>
    <t>Call Signs</t>
  </si>
  <si>
    <t>ADDITIONAL PAPERWORK</t>
  </si>
  <si>
    <t>Slipper Clutch</t>
  </si>
  <si>
    <t>ACCESSORIES</t>
  </si>
  <si>
    <t>Order
Selection</t>
  </si>
  <si>
    <t>Description</t>
  </si>
  <si>
    <t>Increased vertical fin area</t>
  </si>
  <si>
    <t>Cowling hatch for easy oil and water check</t>
  </si>
  <si>
    <t>Door locks on both cabin doors</t>
  </si>
  <si>
    <t>4-point safety belts for each seat</t>
  </si>
  <si>
    <t>Instrumentation</t>
  </si>
  <si>
    <t>Engine</t>
  </si>
  <si>
    <t>Rotax engine warranty</t>
  </si>
  <si>
    <t>Stainless steel exhaust system</t>
  </si>
  <si>
    <t>Systems</t>
  </si>
  <si>
    <t>Dual controls, conventional, three axis</t>
  </si>
  <si>
    <t>Parking brake</t>
  </si>
  <si>
    <t>Anti Collision Light and Position Lights in LED version</t>
  </si>
  <si>
    <t>Documents</t>
  </si>
  <si>
    <t>Engine Logbook</t>
  </si>
  <si>
    <t>Airplane Logbook</t>
  </si>
  <si>
    <t>Reinforced fuselage tail boom</t>
  </si>
  <si>
    <t>Removable rearview mirror attached under wing leading edge</t>
  </si>
  <si>
    <t>Large oil- and water cooler</t>
  </si>
  <si>
    <t>Protection against shock loading of engine by ground contact of propeller</t>
  </si>
  <si>
    <t>Control stick covers in leather "Noir" black</t>
  </si>
  <si>
    <t>Conformity statement</t>
  </si>
  <si>
    <t>Export Certificate</t>
  </si>
  <si>
    <t>Wheelpants and landing gear fairings on main wheels, combined wheelpant and leg fairing on nose wheel</t>
  </si>
  <si>
    <t>Advanced 2-blade ground adjustable composite propeller, spinner included</t>
  </si>
  <si>
    <t>12V auxiliary power connector in cockpit</t>
  </si>
  <si>
    <r>
      <t xml:space="preserve">Price €
</t>
    </r>
    <r>
      <rPr>
        <b/>
        <i/>
        <u val="singleAccounting"/>
        <sz val="14"/>
        <rFont val="Arial"/>
        <family val="2"/>
      </rPr>
      <t xml:space="preserve">excl. </t>
    </r>
    <r>
      <rPr>
        <b/>
        <sz val="14"/>
        <rFont val="Arial"/>
        <family val="2"/>
      </rPr>
      <t>VAT</t>
    </r>
  </si>
  <si>
    <t>on effort</t>
  </si>
  <si>
    <t>Exterior</t>
  </si>
  <si>
    <t>Interior</t>
  </si>
  <si>
    <t>Comfort Package "Light"</t>
  </si>
  <si>
    <t>Four color decals "Wave 1"</t>
  </si>
  <si>
    <t>Four color decals "Wave 2"</t>
  </si>
  <si>
    <t>Four color decals "Wave 4"</t>
  </si>
  <si>
    <t>Four color decals "Wave 5"</t>
  </si>
  <si>
    <t>Four color decals "Storm 1"</t>
  </si>
  <si>
    <t xml:space="preserve">Display in km/h, °C, Altitude ft - mbar and Vario ft/min  </t>
  </si>
  <si>
    <t xml:space="preserve">Display in kts, °C, Altitude ft - mbar and Vario ft/min  </t>
  </si>
  <si>
    <t xml:space="preserve">Display in kts, °F, Altitude ft - in Hg and Vario ft/min  </t>
  </si>
  <si>
    <t>Shortwings with double winglets to reduce induced drag and increase directional stability</t>
  </si>
  <si>
    <t>Tires classified for 6 Ply Rating (PR)</t>
  </si>
  <si>
    <t>Hydraulic disk brakes</t>
  </si>
  <si>
    <t>Main wheel tires qualified for 120 km/h and 300 kg per tire</t>
  </si>
  <si>
    <t>Weight *
[kg]</t>
  </si>
  <si>
    <t>AVIONIC</t>
  </si>
  <si>
    <t>Access to luggage compartment covered with cloth</t>
  </si>
  <si>
    <t>Advanced 3-blade ground adjustable composite propeller, spinner included</t>
  </si>
  <si>
    <t>Oil thermostat installed to the oil circuit</t>
  </si>
  <si>
    <t>Water thermostat installed to the cooling water circuit</t>
  </si>
  <si>
    <t>Double fresh air windows installed to the door windows</t>
  </si>
  <si>
    <t>Cowling with Camlock quick fasteners</t>
  </si>
  <si>
    <t>Main wheels 6.00 - 6"</t>
  </si>
  <si>
    <t>Modification of variable pitch hub for electric actuation</t>
  </si>
  <si>
    <t>Implementation of fast speed electric actuator</t>
  </si>
  <si>
    <t>Constant speed controller, 2 ¼”, installed to the instrument panel</t>
  </si>
  <si>
    <t>Availability per Aircraft Platform</t>
  </si>
  <si>
    <t>+</t>
  </si>
  <si>
    <t>Not available</t>
  </si>
  <si>
    <t>Weight
[kg]</t>
  </si>
  <si>
    <t>included</t>
  </si>
  <si>
    <t>Aircraft</t>
  </si>
  <si>
    <t>Easy accessible fuse and breaker panel on instrument console</t>
  </si>
  <si>
    <t>Two trays at the lower side of the instrument console</t>
  </si>
  <si>
    <t>Deflectable sun visors</t>
  </si>
  <si>
    <t>AUTOPILOT (non- certified)</t>
  </si>
  <si>
    <t>Elevator Control includes: Altitude hold, Altitude select / change, Altitude preselect, Airspeed limits</t>
  </si>
  <si>
    <t>Call signs as decals in black prepared and attached
(1x per fuselage side, 1x lower wing skin, depending on national regulations)</t>
  </si>
  <si>
    <t>Dynon ADAHRS (Air Data Attitude Heading Reference System)</t>
  </si>
  <si>
    <t>Air induction from engine compartment through airbox installed on top of engine with integrated air filter</t>
  </si>
  <si>
    <t xml:space="preserve">   Analog airspeed indicator (small)</t>
  </si>
  <si>
    <t xml:space="preserve">   Analog one pointer altimeter (small)</t>
  </si>
  <si>
    <t xml:space="preserve">   Magnetic compass with deviation table</t>
  </si>
  <si>
    <t>Single Beam Composite Landing Gear with improved damping characteristic</t>
  </si>
  <si>
    <t>Stabilator Trim Control with electric actuator</t>
  </si>
  <si>
    <t>Photowindow / right door</t>
  </si>
  <si>
    <t>Photowindow / left door</t>
  </si>
  <si>
    <r>
      <t>Analog Instrumentation</t>
    </r>
    <r>
      <rPr>
        <sz val="10"/>
        <rFont val="Arial"/>
        <family val="2"/>
        <charset val="204"/>
      </rPr>
      <t xml:space="preserve"> - providing redundancy together with Glass Screen:</t>
    </r>
  </si>
  <si>
    <t>Designed to replace 14 to 20 Ah Lead-Acid Battery, fast recharge, low self discharge rate</t>
  </si>
  <si>
    <t>Thermostat Package</t>
  </si>
  <si>
    <t>CAN-RPM Rotax 912iS RPM Adapter to convert RPM signal for Controller</t>
  </si>
  <si>
    <t>Fuel system with two redundant electric fuel pumps, tank backflow line and
fuel tank selector valve</t>
  </si>
  <si>
    <t>Single pitot system / AoA probe, connected to ADAHRS</t>
  </si>
  <si>
    <t>CT Super Club</t>
  </si>
  <si>
    <t>Rotax 912 UL2 (80 hp); TBO 2.000hrs; installed ready to fly</t>
  </si>
  <si>
    <t>Air induction through two separate air filters mounted to each carburetor</t>
  </si>
  <si>
    <t>Full EMS (Engine Monitoring System) functionality</t>
  </si>
  <si>
    <t>Dynon Skyview COM Radio SV-COM-X83 (8.33 kHz channel spacing) with control panel</t>
  </si>
  <si>
    <t>2 luggage compartments, accessible from outside and through cabin with 25kg payload each</t>
  </si>
  <si>
    <t>OPTIONS ENGINE / ENGINE SYSTEMS</t>
  </si>
  <si>
    <t>CT Super Sport</t>
  </si>
  <si>
    <t xml:space="preserve">   Dynon SV-SYNVIS-280 Synthetic Vision</t>
  </si>
  <si>
    <t xml:space="preserve">   Push-to-Talk buttons on each control stick</t>
  </si>
  <si>
    <t xml:space="preserve">   Dynon SV-XPNDR 261 Mode S Transponder </t>
  </si>
  <si>
    <t>Rotax 912 ULS (100hp); TBO 2.000 hrs; installed ready to fly</t>
  </si>
  <si>
    <t>CT Super Sport Injection (MTOM 472,5 kg)</t>
  </si>
  <si>
    <t>CT Super Sport Turbo (MTOM 472,5 kg)</t>
  </si>
  <si>
    <t>Lithium-Iron-Phosphate Battery 12V / 10Ah instead of Lead-Acid Battery 12V / 7Ah</t>
  </si>
  <si>
    <t>KANNAD AF 406 Compact ELT 406 MHz with remote control</t>
  </si>
  <si>
    <t>Dynon Single Display SkyView Touch SV-D1000T (10'' landscape format) with integrated backup battery</t>
  </si>
  <si>
    <t>Analog Backup Instrumentation</t>
  </si>
  <si>
    <t>Aileron Control includes: Heading hold, Track hold, Bug select, Bug preselect, HSI nav, GPS steering</t>
  </si>
  <si>
    <t>Internally illuminated (backlit) dedicated button for activating Dynon Skyviews "LEVEL" mode</t>
  </si>
  <si>
    <t xml:space="preserve">Traffic Monitoring Function </t>
  </si>
  <si>
    <t xml:space="preserve">   Altitude Encoding provided by Dynon SkyView</t>
  </si>
  <si>
    <t>Dynon Autopilot</t>
  </si>
  <si>
    <t>Standard fuselage with 4 windows</t>
  </si>
  <si>
    <r>
      <t xml:space="preserve">Price €
</t>
    </r>
    <r>
      <rPr>
        <b/>
        <i/>
        <u val="singleAccounting"/>
        <sz val="10"/>
        <rFont val="Arial"/>
        <family val="2"/>
      </rPr>
      <t xml:space="preserve">excl. </t>
    </r>
    <r>
      <rPr>
        <b/>
        <sz val="10"/>
        <rFont val="Arial"/>
        <family val="2"/>
      </rPr>
      <t>VAT</t>
    </r>
  </si>
  <si>
    <t>Price List CT Series 472,5 kg Class
Model Year 2018</t>
  </si>
  <si>
    <t>put a "X" to select</t>
  </si>
  <si>
    <t>Equipment installed to small instrument console 3 panels, providing the following instrumentation and functionality:</t>
  </si>
  <si>
    <t>2 luggage compartments, accessible through cabin</t>
  </si>
  <si>
    <t>All tires size 4.00 - 6"</t>
  </si>
  <si>
    <t>Tires qualified for 120km/h and 300 kg per tire</t>
  </si>
  <si>
    <t>Contoured composite main landing gear</t>
  </si>
  <si>
    <t>Long wheelbase</t>
  </si>
  <si>
    <t>Optimised engine shock mounts to improve vibration damping</t>
  </si>
  <si>
    <t>Aeronautical Plexiglass windshield, door windows and skylight, green tinted 
Rear side windows to improve oversight</t>
  </si>
  <si>
    <t>Long boom fuselage with 6 windows</t>
  </si>
  <si>
    <t>Tundra Wheels CT SUPER SPORT</t>
  </si>
  <si>
    <t>Cabin light installed to cabin ceiling</t>
  </si>
  <si>
    <t>UMA Light strip for center panel and throttlebox</t>
  </si>
  <si>
    <t>Illumination brightness continuously variable</t>
  </si>
  <si>
    <t>Elastic luggage net on each hat rack side</t>
  </si>
  <si>
    <t>AVIONIC OPTIONS</t>
  </si>
  <si>
    <t>AIRFRAME OPTIONS</t>
  </si>
  <si>
    <t>AUTOPILOT OPTIONS</t>
  </si>
  <si>
    <t>LEMO plug to powered Bose headset added to the wiring</t>
  </si>
  <si>
    <t>Dynon "Level Button" (included in HDX firmware)</t>
  </si>
  <si>
    <t>Dynon AP panel (included in HDX firmware)</t>
  </si>
  <si>
    <t>Pitch trim controled by Panel</t>
  </si>
  <si>
    <t>Dynon Skyview COM Radio SV-COM-X83 (8.33 kHz channel spacing) with Vertical control panel</t>
  </si>
  <si>
    <t>Dynon Skyview COM Radio SV-COM-X83 (8.33 kHz channel spacing) with horizontal control panel</t>
  </si>
  <si>
    <t xml:space="preserve">  </t>
  </si>
  <si>
    <t>CT selected with Options</t>
  </si>
  <si>
    <t xml:space="preserve"> </t>
  </si>
  <si>
    <t>included to engineselection Is and Turbo</t>
  </si>
  <si>
    <t>Complete System for Glider and Banner Towing</t>
  </si>
  <si>
    <t xml:space="preserve">Traffic Monitoring Function 
</t>
  </si>
  <si>
    <r>
      <t>Complete System for Glider and Banner Towing</t>
    </r>
    <r>
      <rPr>
        <i/>
        <sz val="10"/>
        <rFont val="Arial"/>
        <family val="2"/>
      </rPr>
      <t xml:space="preserve"> </t>
    </r>
  </si>
  <si>
    <t>Equipment installed to Medium instrument console 4 panels, providing the following instrumentation and functionality:</t>
  </si>
  <si>
    <t>Dynon Double Display SkyView SV-D700 (7'' landscape format) with one integrated backup battery</t>
  </si>
  <si>
    <t>Air induction by NACA Inlet in the cowling with integrated filter box with tubing to Aluminum Airbox connected to carburators</t>
  </si>
  <si>
    <t>Air induction by NACA Inlet in cowling with integrated filterbox and tubing to airbox on top of engine</t>
  </si>
  <si>
    <r>
      <t xml:space="preserve">CTLS GT
</t>
    </r>
    <r>
      <rPr>
        <b/>
        <sz val="10"/>
        <rFont val="Arial"/>
        <family val="2"/>
      </rPr>
      <t>"Grand Touring"</t>
    </r>
  </si>
  <si>
    <t>Flight Design CTLS GT "Grand Touring"
 472,5 kg Class
Model Year 2018</t>
  </si>
  <si>
    <t>CTLS GT  Injection (MTOM 472,5 kg)</t>
  </si>
  <si>
    <t>Carburator Heat installed</t>
  </si>
  <si>
    <t xml:space="preserve">Extended Fuel Tank 2x65 Liters </t>
  </si>
  <si>
    <t>Extended Fuel Tank 2x65 Liters</t>
  </si>
  <si>
    <t>Extended Wing Fuel Tanks 2x65 Liters instead of 2x35 Liter</t>
  </si>
  <si>
    <t>Tundra Wheel CTLS GT</t>
  </si>
  <si>
    <t>OPTION ENGINE / ENGINE SYSTEMS</t>
  </si>
  <si>
    <t>Dynon ADAHRS (Air Data Attitude Heading Reference System) and ADHARS back up</t>
  </si>
  <si>
    <t>Double pitot system / AoA probe, connected to ADAHRS</t>
  </si>
  <si>
    <r>
      <t xml:space="preserve">Upgrade - Single 10" Skyview Displays in HDX Premium Version
</t>
    </r>
    <r>
      <rPr>
        <i/>
        <sz val="10"/>
        <rFont val="Arial"/>
        <family val="2"/>
      </rPr>
      <t>(only for CT SUPER SPORT)</t>
    </r>
  </si>
  <si>
    <r>
      <t xml:space="preserve">Upgrade - All Dynon Screens HDX Premium Version
</t>
    </r>
    <r>
      <rPr>
        <i/>
        <sz val="10"/>
        <rFont val="Arial"/>
        <family val="2"/>
      </rPr>
      <t>(only with option 10302 Package 3rd Dynon Display Skyview 7")</t>
    </r>
  </si>
  <si>
    <t>ADD ON EQUIPMENT</t>
  </si>
  <si>
    <t>Pilot´s Watch Hanhart PIONEER Preventor 9 
30 years Flight Design Special Edition</t>
  </si>
  <si>
    <t>Short wings with double winglets to reduce induced drag and increase directional stability</t>
  </si>
  <si>
    <t>Aeronautical grade Plexiglass windshield, door windows and skylight;
Windshield green tinted, all other windows weight-optimised clear</t>
  </si>
  <si>
    <t xml:space="preserve">Attractive grey interior with anthracite and white speckles </t>
  </si>
  <si>
    <t>2 way adjustable seats (leg length and height) coupled in inclination) with short backrest</t>
  </si>
  <si>
    <t>Rotax 912 / 912 ULS / 912iS Sport/ 914 UL T; TBO 2.000 hrs; installed ready-to-fly</t>
  </si>
  <si>
    <t>Keyed ignition/mag switch</t>
  </si>
  <si>
    <t>Independent sensor and GPS units supporting all functions, installed at optimal locations</t>
  </si>
  <si>
    <t>Direct induction of air from the warm engine compartment, no carburator heating needed</t>
  </si>
  <si>
    <t>CT Super Sport (MTOM 472.5 kg)</t>
  </si>
  <si>
    <t>CT Super Club (MTOM 472.5 kg)</t>
  </si>
  <si>
    <t>Flight Design CT Super Series 
472.5 kg Class
Model Year 2018</t>
  </si>
  <si>
    <t xml:space="preserve">Durable urethane exterior paint in white with a choice of colorful graphic decals </t>
  </si>
  <si>
    <t>Durable urethane exterior paint in white with a choice of colorful graphic decals</t>
  </si>
  <si>
    <t>Compact helicopter-type 3 panel instrument console with the following equipment and functionality</t>
  </si>
  <si>
    <t>Low drag stabilator with 70% span anti-servo tab</t>
  </si>
  <si>
    <t>LED Anti Collision Light and Position Lights</t>
  </si>
  <si>
    <t>Compact helicopter-type 3 panel instrument console with the following avionics, equipment and functionality</t>
  </si>
  <si>
    <t>CT Super Series 472.5 kg class as per basic aircraft specification above. 
Platform specific enhancements as follows:</t>
  </si>
  <si>
    <t>Single display Dynon SV-D700 (7” landscape format) SkyView Display with integrated backup battery</t>
  </si>
  <si>
    <t xml:space="preserve">Aluminium trim plates on rudder and aileron, electric trim on stabilator 
</t>
  </si>
  <si>
    <r>
      <t xml:space="preserve">Rotax 912 iS UL (100 hp), 4-stroke, 4-cylinder horizontally-opposed spark ignition engine </t>
    </r>
    <r>
      <rPr>
        <b/>
        <u/>
        <sz val="10"/>
        <rFont val="Arial"/>
        <family val="2"/>
      </rPr>
      <t>with electronic fuel injection</t>
    </r>
    <r>
      <rPr>
        <sz val="10"/>
        <rFont val="Arial"/>
        <family val="2"/>
      </rPr>
      <t>; TBO 2.000 hrs; installed ready-to-fly</t>
    </r>
  </si>
  <si>
    <t>Enhanced Durable urethane exterior paint in white with a choice of colorful graphic decals</t>
  </si>
  <si>
    <t>Enhanced Durable urethane exterior paint in white with a choice of colorful graphic decal</t>
  </si>
  <si>
    <t>Lightweight high-output Lithium-Iron-Phosphate Battery 12V / 10Ah</t>
  </si>
  <si>
    <t>Advanced SLA 12V / 7Ah starting battery</t>
  </si>
  <si>
    <t>Premium Comfort Package CT SUPER SPORT</t>
  </si>
  <si>
    <t xml:space="preserve">Luggage compartment fabric curtains </t>
  </si>
  <si>
    <t>Convenient accessory pocket on each door</t>
  </si>
  <si>
    <t>Large LED Landing Light</t>
  </si>
  <si>
    <t>Sport seats with headrest</t>
  </si>
  <si>
    <t>Heat exchanger fitted to muffler for cabin Heat</t>
  </si>
  <si>
    <t>Reinforced ventral fin</t>
  </si>
  <si>
    <t>Aerotow release system with actuation handle in the cockpit and on the ventral fin</t>
  </si>
  <si>
    <t xml:space="preserve">Tundra sized wheel pants </t>
  </si>
  <si>
    <t xml:space="preserve">4.00 - 6" Nosewheel </t>
  </si>
  <si>
    <t>6' Nosewheel fork fitted for larger nosewheel</t>
  </si>
  <si>
    <t>Green tinted photowindow in left door, 165 x 260 mm, sliding upwards</t>
  </si>
  <si>
    <t>Seat covers for Sport Seat (included in Comfort Package Plus) in leather "Noir" black</t>
  </si>
  <si>
    <t>Seat covers for Sport Seat (included in Comfort Package Plus) in leather "Pegaso" brown</t>
  </si>
  <si>
    <t xml:space="preserve">Map pockets in console matching synthetic black leather </t>
  </si>
  <si>
    <t>Interior paint brown with speckles beige / white, matching the leather seats</t>
  </si>
  <si>
    <t>Designed to replace 14 to 20 Ah Lead-Acid Battery, fast recharge, low self-discharge rate</t>
  </si>
  <si>
    <r>
      <t>Upgrade - Single</t>
    </r>
    <r>
      <rPr>
        <b/>
        <sz val="12"/>
        <color rgb="FFFF0000"/>
        <rFont val="Arial"/>
        <family val="2"/>
      </rPr>
      <t xml:space="preserve"> </t>
    </r>
    <r>
      <rPr>
        <b/>
        <sz val="12"/>
        <rFont val="Arial"/>
        <family val="2"/>
      </rPr>
      <t xml:space="preserve">10" Skyview Display in HDX Premium Version
</t>
    </r>
    <r>
      <rPr>
        <i/>
        <sz val="10"/>
        <rFont val="Arial"/>
        <family val="2"/>
      </rPr>
      <t>(Only for CT SUPER SPORT)</t>
    </r>
  </si>
  <si>
    <t>Traffic Monitoring Function  - provides traffic information on the Dynon display monitoring ADSB, Mode S and FLARM Data</t>
  </si>
  <si>
    <t>Autopilot coupled directly with the Dynon Skyview Screens and Controls</t>
  </si>
  <si>
    <t>Internally illuminated (backlit) dedicated button for activating Dynon Skyview's "LEVEL" mode</t>
  </si>
  <si>
    <t>Panel mounted autopilot control using Dynon Autopilot Panel</t>
  </si>
  <si>
    <t>2 way adjustable seats (leg length and height) coupled in inclination) with backrest</t>
  </si>
  <si>
    <t>Rotax 912 ULS / 912iS Sport (100 hp); TBO 2.000 hrs; installed ready-to-fly</t>
  </si>
  <si>
    <t>Compact helicopter-type instrument console with three individual panels</t>
  </si>
  <si>
    <t>Dual controls, conventional, three-axis</t>
  </si>
  <si>
    <t>Electronic flap control with LED indicator and pre-selector switch</t>
  </si>
  <si>
    <t>Aluminium trim plates on rudder and aileron, electric trim on stabilator</t>
  </si>
  <si>
    <t xml:space="preserve">2 stud vented wing tanks, 35 l each = 70 l total fuel. </t>
  </si>
  <si>
    <t xml:space="preserve">2 stud vented wing tanks, 35 l each = 70 l total fuel </t>
  </si>
  <si>
    <t>CTLS GT (MTOM 472.5 kg)</t>
  </si>
  <si>
    <t>Equipment installed in Medium instrument console with 4 panels, provided with the following avionics, instrumentation and functionality:</t>
  </si>
  <si>
    <t xml:space="preserve">   Dynon Two-Place Stereo Intercom SV-INTERCOM-2S horizontal panel</t>
  </si>
  <si>
    <t xml:space="preserve">   Dynon Two-Place Stereo Intercom SV-INTERCOM-2S vertical panel</t>
  </si>
  <si>
    <t xml:space="preserve">   Dynon Two-Place Stereo Intercom SV-INTERCOM-2S</t>
  </si>
  <si>
    <t>Rotax 912 ULS (100hp); TBO 2.000 hrs; installed ready-to-fly</t>
  </si>
  <si>
    <t>CTLS 472.5 kg class as per the basic aircraft specification above. Platform specific enhancements are as follows:</t>
  </si>
  <si>
    <t xml:space="preserve">Exterior </t>
  </si>
  <si>
    <t xml:space="preserve"> Premium Comfort Package CTLS GT</t>
  </si>
  <si>
    <t>Sport seats with headrest included</t>
  </si>
  <si>
    <t>Large LED landing light on the lower engine cowl</t>
  </si>
  <si>
    <t>Tundra Wheels CTLS GT</t>
  </si>
  <si>
    <t>Tundra sized wheel pants</t>
  </si>
  <si>
    <t>Sliding Fresh air window from Comfort Package Plus remains unaffected</t>
  </si>
  <si>
    <t>Green tinted photowindow in right door, 165 x 260 mm, sliding upwards</t>
  </si>
  <si>
    <t>High quality ergonomic form cast seat cushion</t>
  </si>
  <si>
    <t xml:space="preserve">Inflatable cushions to allow fine adjustment of seat and back comfort </t>
  </si>
  <si>
    <t>Inflatable cushions to allow fine adjustment of seat and back comfor</t>
  </si>
  <si>
    <t>Map pockets in console matching synthetic black leathe</t>
  </si>
  <si>
    <t>Upgrade - Dual Dynon SkyView Touch 10" - Dual 7" to Dual 10" Touch Displays</t>
  </si>
  <si>
    <t>Upgrade from 2x Dynon 7" Displays to 2x Dynon Touch 10" Displays</t>
  </si>
  <si>
    <t>2x Bose A20 Bluetooth Headset  includes Lemo plugs</t>
  </si>
  <si>
    <t>30 years Flight Design Special Edition</t>
  </si>
  <si>
    <r>
      <t xml:space="preserve">AIRPLANE PLATFORMS READY TO FLY include:
</t>
    </r>
    <r>
      <rPr>
        <b/>
        <i/>
        <sz val="14"/>
        <rFont val="Arial"/>
        <family val="2"/>
      </rPr>
      <t>Dynon Digital cockpit, Transponder, Radio &amp; Intercom, Airframe Parachute, Comfort Package Light
Tested MTOM 600 kg, UL certified 472,5 kg</t>
    </r>
  </si>
  <si>
    <r>
      <rPr>
        <b/>
        <i/>
        <sz val="14"/>
        <rFont val="Arial"/>
        <family val="2"/>
      </rPr>
      <t>CT Super Sport</t>
    </r>
    <r>
      <rPr>
        <b/>
        <i/>
        <sz val="10"/>
        <rFont val="Arial"/>
        <family val="2"/>
      </rPr>
      <t xml:space="preserve">
(Engine Rotax 912ULS Carburated 100hp, Single Dynon SV1000T 10"screen)</t>
    </r>
  </si>
  <si>
    <r>
      <rPr>
        <b/>
        <i/>
        <sz val="14"/>
        <rFont val="Arial"/>
        <family val="2"/>
      </rPr>
      <t>CT Super Sport injection</t>
    </r>
    <r>
      <rPr>
        <b/>
        <i/>
        <sz val="10"/>
        <rFont val="Arial"/>
        <family val="2"/>
      </rPr>
      <t xml:space="preserve">
(Engine Rotax 912iS Injected 100hp, Single Dynon SV1000T 10"screen)</t>
    </r>
  </si>
  <si>
    <r>
      <rPr>
        <b/>
        <i/>
        <sz val="14"/>
        <rFont val="Arial"/>
        <family val="2"/>
      </rPr>
      <t>CT Super Sport Turbo</t>
    </r>
    <r>
      <rPr>
        <b/>
        <i/>
        <sz val="10"/>
        <rFont val="Arial"/>
        <family val="2"/>
      </rPr>
      <t xml:space="preserve">
(Engine Rotax 914UL Turbo 115hp, Single Dynon SV1000T 10"screen)</t>
    </r>
  </si>
  <si>
    <r>
      <rPr>
        <b/>
        <i/>
        <sz val="14"/>
        <rFont val="Arial"/>
        <family val="2"/>
      </rPr>
      <t>CTLS GT "Grand Touring"</t>
    </r>
    <r>
      <rPr>
        <b/>
        <i/>
        <sz val="10"/>
        <rFont val="Arial"/>
        <family val="2"/>
      </rPr>
      <t xml:space="preserve">
(Engine Rotax 912ULS Carburated 100hp, Dual Dynon SV700 7" screens)</t>
    </r>
  </si>
  <si>
    <r>
      <rPr>
        <b/>
        <i/>
        <sz val="14"/>
        <rFont val="Arial"/>
        <family val="2"/>
      </rPr>
      <t>CTLSi GT "Grand Touring"</t>
    </r>
    <r>
      <rPr>
        <b/>
        <i/>
        <sz val="10"/>
        <rFont val="Arial"/>
        <family val="2"/>
      </rPr>
      <t xml:space="preserve">
(Engine Rotax 912iS Injected 100hp, Dual Dynon SV700 7" screens)</t>
    </r>
  </si>
  <si>
    <t xml:space="preserve">Large LED Landing Light </t>
  </si>
  <si>
    <r>
      <t xml:space="preserve">3rd Dynon Skyview 7" MFD Display- Upgrade to Triple Display Arrangement 
</t>
    </r>
    <r>
      <rPr>
        <i/>
        <sz val="10"/>
        <rFont val="Arial"/>
        <family val="2"/>
      </rPr>
      <t>(only with option 10301 - Package Dynon Display Skyview Touch 10")</t>
    </r>
  </si>
  <si>
    <r>
      <t xml:space="preserve">Upgrade - Dual 10" Skyview Displays in HDX Premium Version
</t>
    </r>
    <r>
      <rPr>
        <i/>
        <sz val="10"/>
        <rFont val="Arial"/>
        <family val="2"/>
      </rPr>
      <t>(only with option 10301 - Package Dynon Display Skyview Touch10")</t>
    </r>
  </si>
  <si>
    <t>2x Bose A20 Bluetooth Headsets includes Lemo plug</t>
  </si>
  <si>
    <t>Call sign vinyl decals in black prepared and attached
(2x fuselage sides, 1x lower wing skin, depending on national regulations)</t>
  </si>
  <si>
    <t>Upgrade to large sized instrument console</t>
  </si>
  <si>
    <r>
      <t xml:space="preserve">3rd Dynon Skyview 7" Multi Function Display - Upgrade to Triple Display Arrangement </t>
    </r>
    <r>
      <rPr>
        <i/>
        <sz val="10"/>
        <rFont val="Arial"/>
        <family val="2"/>
      </rPr>
      <t>(only with option 10301 - Dynon Display Skyview Touch 10")</t>
    </r>
  </si>
  <si>
    <t xml:space="preserve">   Center panel located 7” SkyView MFD Display  </t>
  </si>
  <si>
    <r>
      <t xml:space="preserve">Upgrade - Dual 10" Skyview Displays in HDX Premium Version
</t>
    </r>
    <r>
      <rPr>
        <i/>
        <sz val="10"/>
        <rFont val="Arial"/>
        <family val="2"/>
      </rPr>
      <t>(only with option 10301 - Package 2nd Dynon Display Skyview Touch 10")</t>
    </r>
  </si>
  <si>
    <r>
      <t xml:space="preserve">Light Brown Leather "Pegaso"  - Sport Seat and Interior color option 
</t>
    </r>
    <r>
      <rPr>
        <i/>
        <sz val="10"/>
        <rFont val="Arial"/>
        <family val="2"/>
      </rPr>
      <t>(Only with Premium Comfort Package CT SUPER SPORT)</t>
    </r>
  </si>
  <si>
    <t xml:space="preserve">Control stick covers in "Pegaso" light brown leather </t>
  </si>
  <si>
    <t>Anthracite mini floor carpets</t>
  </si>
  <si>
    <r>
      <t xml:space="preserve">Black Leather "Noir"  - Sport Seat and Interior color option 
</t>
    </r>
    <r>
      <rPr>
        <i/>
        <sz val="10"/>
        <rFont val="Arial"/>
        <family val="2"/>
      </rPr>
      <t>(Only with Premium Comfort Package CT SUPER SPORT)</t>
    </r>
  </si>
  <si>
    <r>
      <t xml:space="preserve">Optional interior brown paint with speckles beige / white
</t>
    </r>
    <r>
      <rPr>
        <i/>
        <sz val="10"/>
        <rFont val="Arial"/>
        <family val="2"/>
      </rPr>
      <t>(Specially for Interior Leather "Noir" Black; instead of standard paint)</t>
    </r>
  </si>
  <si>
    <t xml:space="preserve">Advanced Lithium-Iron-Phosphate Technology (10Ah) Battery </t>
  </si>
  <si>
    <r>
      <t xml:space="preserve">Light Brown Leather "Pegaso"  - Sport Seat and Interior color option 
</t>
    </r>
    <r>
      <rPr>
        <i/>
        <sz val="10"/>
        <rFont val="Arial"/>
        <family val="2"/>
      </rPr>
      <t>(Only with Premium Comfort Package CTLS GT)</t>
    </r>
  </si>
  <si>
    <t>(Only with Premium Comfort Package CTLS GT)</t>
  </si>
  <si>
    <t>Advanced Lithium-Iron-Phosphate Technology (10Ah) Battery</t>
  </si>
  <si>
    <t>3 Blade Constant Speed Variable Pitch Propeller (912ULS)</t>
  </si>
  <si>
    <t xml:space="preserve">3 Blade Constant Speed Variable Pitch Propeller (912iS Only) </t>
  </si>
  <si>
    <t>3 Blade Constant Speed Variable Pitch Propeller (912iS Only)</t>
  </si>
  <si>
    <t>Cockpit located 2-axis manual trim system (rudder/ aileron)</t>
  </si>
  <si>
    <t>Heat distribution in cockpit through several air nozzles</t>
  </si>
  <si>
    <t>Map pockets on the main bulkhead</t>
  </si>
  <si>
    <t>LED Illumination of the fuel indicators</t>
  </si>
  <si>
    <t xml:space="preserve">Extra wide cabin doors with gas spring lift struts  </t>
  </si>
  <si>
    <t>Nose wheel 4.00 - 4'', main wheels 4.00 - 6'' standard</t>
  </si>
  <si>
    <t xml:space="preserve">Steerable front wheel with elastomer shock absorbsion  </t>
  </si>
  <si>
    <t xml:space="preserve">Wing tie down points and tail tie down strap </t>
  </si>
  <si>
    <t>2 convenient storage trays on the cabin floor</t>
  </si>
  <si>
    <t>Baggage tie-down hooks in the luggage compartment</t>
  </si>
  <si>
    <t>Flight controls in area of baggage compartment protected with lightweight covers</t>
  </si>
  <si>
    <t xml:space="preserve">lengthened cabin interior for comfort and utility  </t>
  </si>
  <si>
    <t>Hat/purse rack behind the pilot seats</t>
  </si>
  <si>
    <t xml:space="preserve">Medium sized instrument console with four individual panels </t>
  </si>
  <si>
    <t xml:space="preserve">Aluminium trim plates on rudder and aileron, electric trim on stabilator
 </t>
  </si>
  <si>
    <t>Parachute Rescue system, suitable for MTOW 472,5 kg</t>
  </si>
  <si>
    <t>2 stud vented wing tanks, 65 l each = 70 l total fuel</t>
  </si>
  <si>
    <t>Flight- and Maintenance Manual in German or English</t>
  </si>
  <si>
    <t>CT Super Series 472.5 kg class as per the basic aircraft specification above. 
Platform specific enhancements as follows:</t>
  </si>
  <si>
    <r>
      <t xml:space="preserve">Ability to use PocketFMS - AeroData Navigation and Obstacle Database, available by subscription - </t>
    </r>
    <r>
      <rPr>
        <b/>
        <i/>
        <sz val="10"/>
        <rFont val="Arial"/>
        <family val="2"/>
      </rPr>
      <t>N</t>
    </r>
    <r>
      <rPr>
        <b/>
        <i/>
        <u/>
        <sz val="10"/>
        <rFont val="Arial"/>
        <family val="2"/>
      </rPr>
      <t>ot included</t>
    </r>
    <r>
      <rPr>
        <b/>
        <u/>
        <sz val="10"/>
        <rFont val="Arial"/>
        <family val="2"/>
      </rPr>
      <t>.</t>
    </r>
  </si>
  <si>
    <t>Full digital EMS (Engine Monitoring System) functionality</t>
  </si>
  <si>
    <t>Wi-Fi Function for transferring data from popular flight planning apps</t>
  </si>
  <si>
    <t>CT Super Series 472.5 kg class as the per basic aircraft specification above. 
Platform specific enhancements are as follows:</t>
  </si>
  <si>
    <t xml:space="preserve">   Dynon SV-SYNVIS-280 with Synthetic Vision</t>
  </si>
  <si>
    <t>Wi-Fi function for transferring data from popular flight planning apps</t>
  </si>
  <si>
    <t>Two map trays on the lower side of the instrument console</t>
  </si>
  <si>
    <t>CTLS  472.5 kg class as per the basic aircraft specification above. 
Platform specific enhancements as follows:</t>
  </si>
  <si>
    <t>Dual Dynon SkyView SV-D700 Displays (7'' landscape format) with one integrated backup battery</t>
  </si>
  <si>
    <r>
      <t xml:space="preserve"> Ability to use PocketFMS - AeroData Navigation and Obstacle Database, available by subscription - </t>
    </r>
    <r>
      <rPr>
        <b/>
        <i/>
        <sz val="10"/>
        <rFont val="Arial"/>
        <family val="2"/>
      </rPr>
      <t>Not included.</t>
    </r>
  </si>
  <si>
    <t>CT Super Sport 472.5 kg class as per the basic aircraft specification above. 
Platform specific enhancements are as follows:</t>
  </si>
  <si>
    <t xml:space="preserve">2 stud vented wing tanks, 65 l each = 130 l total fuel. </t>
  </si>
  <si>
    <t xml:space="preserve">Aluminium trim plates on rudder and aileron, electric trim on stabilator </t>
  </si>
  <si>
    <r>
      <t xml:space="preserve">Rotax 914 UL (115 hp), 4-stroke, 4-cylinder horizontally opposed spark ignition engine with </t>
    </r>
    <r>
      <rPr>
        <b/>
        <sz val="10"/>
        <rFont val="Arial"/>
        <family val="2"/>
      </rPr>
      <t>turbocharger and turbo control unit</t>
    </r>
    <r>
      <rPr>
        <sz val="10"/>
        <rFont val="Arial"/>
        <family val="2"/>
      </rPr>
      <t>; TBO 2.000 hrs; installed ready-to- fly</t>
    </r>
  </si>
  <si>
    <t>Air induction through aluminium Airbox (boosted by turbocharging) installed to engine frame; 
round air filter integrated to air path</t>
  </si>
  <si>
    <t xml:space="preserve">2 vented wing tanks, 65l each = 130l total fuel. </t>
  </si>
  <si>
    <t>Two map trays at the lower side of the instrument console</t>
  </si>
  <si>
    <r>
      <t xml:space="preserve">Black Leather "Noir" Black - Sport Seat and Interior color option  
</t>
    </r>
    <r>
      <rPr>
        <i/>
        <sz val="10"/>
        <rFont val="Arial"/>
        <family val="2"/>
      </rPr>
      <t>(only with Comfort Package Premium for CTLS GT)</t>
    </r>
  </si>
  <si>
    <t xml:space="preserve">Color decals "Checkered Flag 1" </t>
  </si>
  <si>
    <t xml:space="preserve">Two color decals "Checkered Flag 1" </t>
  </si>
  <si>
    <t xml:space="preserve">Color decals "Checkered Flag 2" </t>
  </si>
  <si>
    <t xml:space="preserve">Two color decals "Checkered Flag 2" </t>
  </si>
  <si>
    <t>Color decals "Jubilee Design"</t>
  </si>
  <si>
    <t>Color Decals "Checkered Flag 1"</t>
  </si>
  <si>
    <t>Color Decals "Checkered Flag 2"</t>
  </si>
  <si>
    <t>-</t>
  </si>
  <si>
    <t>Color Decals "Jubilee"</t>
  </si>
  <si>
    <r>
      <t xml:space="preserve">Price €
</t>
    </r>
    <r>
      <rPr>
        <b/>
        <i/>
        <u val="singleAccounting"/>
        <sz val="14"/>
        <rFont val="Arial"/>
        <family val="2"/>
      </rPr>
      <t xml:space="preserve">excl. </t>
    </r>
    <r>
      <rPr>
        <b/>
        <sz val="14"/>
        <rFont val="Arial"/>
        <family val="2"/>
      </rPr>
      <t xml:space="preserve">VAT
</t>
    </r>
  </si>
  <si>
    <r>
      <rPr>
        <b/>
        <i/>
        <sz val="14"/>
        <rFont val="Arial"/>
        <family val="2"/>
      </rPr>
      <t>CT Super Club</t>
    </r>
    <r>
      <rPr>
        <b/>
        <i/>
        <sz val="10"/>
        <rFont val="Arial"/>
        <family val="2"/>
      </rPr>
      <t xml:space="preserve">
(Engine Rotax 912UL 80hp, Single Dynon SV700 7"screen)</t>
    </r>
  </si>
  <si>
    <t>Premium Comfort Package CTLS GT (Grand Touring)</t>
  </si>
  <si>
    <t>3 Blade Constant Speed Variable Pitch Propeller  (912iS only)</t>
  </si>
  <si>
    <r>
      <t xml:space="preserve">Optional Interior paint light brown with speckles beige / white
</t>
    </r>
    <r>
      <rPr>
        <i/>
        <sz val="10"/>
        <rFont val="Arial"/>
        <family val="2"/>
      </rPr>
      <t>(specially for Interior Leather "Noir" Black; instead of standard paint)</t>
    </r>
  </si>
  <si>
    <t xml:space="preserve">* weights can differ by 3% of the total specified weight  ** Total payment value enhances by legally required value added taxes as applicable
Payment schedule: 5.000 € at slot reservation, 15.000€ at production start (5 months before delivery), payments are secured, balance at delivery ex Eisenach Germany
Prices and technical specifications are subject to change without previous notice
Prices for equipment are incl. installation on new aircraft delivery ex Flight Design, Eisenach Germany
 </t>
  </si>
  <si>
    <t>USB Socket installed to the instrument panel</t>
  </si>
  <si>
    <t>Interior paint grey with speckles anthracite / white</t>
  </si>
  <si>
    <t>Price List No.: 2017-CT UL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</si>
</sst>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 &quot;€&quot;;[Red]\-#,##0.00\ &quot;€&quot;"/>
    <numFmt numFmtId="165" formatCode="_-* #,##0.00\ &quot;€&quot;_-;\-* #,##0.00\ &quot;€&quot;_-;_-* &quot;-&quot;??\ &quot;€&quot;_-;_-@_-"/>
    <numFmt numFmtId="166" formatCode="_-* #,##0.00\ _€_-;\-* #,##0.00\ _€_-;_-* &quot;-&quot;??\ _€_-;_-@_-"/>
    <numFmt numFmtId="167" formatCode="0.0"/>
    <numFmt numFmtId="168" formatCode="#,##0.00\ &quot;€&quot;"/>
    <numFmt numFmtId="169" formatCode="_-[$$-409]* #,##0.00_ ;_-[$$-409]* \-#,##0.00\ ;_-[$$-409]* &quot;-&quot;??_ ;_-@_ "/>
    <numFmt numFmtId="170" formatCode="_-* #,##0.00\ [$€-407]_-;\-* #,##0.00\ [$€-407]_-;_-* &quot;-&quot;??\ [$€-407]_-;_-@_-"/>
    <numFmt numFmtId="171" formatCode="_-* #,##0\ &quot;€&quot;_-;\-* #,##0\ &quot;€&quot;_-;_-* &quot;-&quot;??\ &quot;€&quot;_-;_-@_-"/>
    <numFmt numFmtId="172" formatCode="#,##0.00_ ;\-#,##0.00\ "/>
  </numFmts>
  <fonts count="28" x14ac:knownFonts="1">
    <font>
      <sz val="10"/>
      <name val="Arial"/>
    </font>
    <font>
      <sz val="10"/>
      <name val="Arial"/>
    </font>
    <font>
      <b/>
      <sz val="10"/>
      <name val="Arial"/>
      <family val="2"/>
    </font>
    <font>
      <b/>
      <sz val="14"/>
      <name val="Arial"/>
      <family val="2"/>
    </font>
    <font>
      <b/>
      <sz val="12"/>
      <name val="Arial"/>
      <family val="2"/>
    </font>
    <font>
      <b/>
      <i/>
      <sz val="10"/>
      <name val="Arial"/>
      <family val="2"/>
    </font>
    <font>
      <sz val="10"/>
      <name val="Arial"/>
      <family val="2"/>
    </font>
    <font>
      <sz val="12"/>
      <name val="Arial"/>
      <family val="2"/>
    </font>
    <font>
      <sz val="8"/>
      <name val="Arial"/>
      <family val="2"/>
    </font>
    <font>
      <b/>
      <sz val="24"/>
      <name val="Arial"/>
      <family val="2"/>
    </font>
    <font>
      <sz val="8"/>
      <name val="Arial"/>
      <family val="2"/>
    </font>
    <font>
      <b/>
      <sz val="18"/>
      <name val="Arial"/>
      <family val="2"/>
    </font>
    <font>
      <b/>
      <i/>
      <u val="singleAccounting"/>
      <sz val="14"/>
      <name val="Arial"/>
      <family val="2"/>
    </font>
    <font>
      <i/>
      <sz val="10"/>
      <name val="Arial"/>
      <family val="2"/>
    </font>
    <font>
      <b/>
      <i/>
      <sz val="8"/>
      <color indexed="9"/>
      <name val="Arial"/>
      <family val="2"/>
    </font>
    <font>
      <b/>
      <i/>
      <sz val="8"/>
      <name val="Arial"/>
      <family val="2"/>
    </font>
    <font>
      <b/>
      <u/>
      <sz val="10"/>
      <name val="Arial"/>
      <family val="2"/>
    </font>
    <font>
      <sz val="10"/>
      <name val="Arial"/>
      <family val="2"/>
      <charset val="204"/>
    </font>
    <font>
      <sz val="10"/>
      <name val="Arial"/>
      <family val="2"/>
    </font>
    <font>
      <b/>
      <sz val="10"/>
      <color indexed="8"/>
      <name val="Arial"/>
      <family val="2"/>
    </font>
    <font>
      <b/>
      <sz val="14"/>
      <color indexed="8"/>
      <name val="Arial"/>
      <family val="2"/>
    </font>
    <font>
      <b/>
      <i/>
      <sz val="14"/>
      <name val="Arial"/>
      <family val="2"/>
    </font>
    <font>
      <sz val="10"/>
      <color rgb="FFFF0000"/>
      <name val="Arial"/>
      <family val="2"/>
    </font>
    <font>
      <b/>
      <sz val="10"/>
      <color rgb="FFFF0000"/>
      <name val="Arial"/>
      <family val="2"/>
    </font>
    <font>
      <sz val="10"/>
      <color theme="1"/>
      <name val="Arial"/>
      <family val="2"/>
    </font>
    <font>
      <b/>
      <i/>
      <u val="singleAccounting"/>
      <sz val="10"/>
      <name val="Arial"/>
      <family val="2"/>
    </font>
    <font>
      <b/>
      <sz val="12"/>
      <color rgb="FFFF0000"/>
      <name val="Arial"/>
      <family val="2"/>
    </font>
    <font>
      <b/>
      <i/>
      <u/>
      <sz val="10"/>
      <name val="Arial"/>
      <family val="2"/>
    </font>
  </fonts>
  <fills count="8">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thin">
        <color indexed="64"/>
      </top>
      <bottom style="thin">
        <color indexed="64"/>
      </bottom>
      <diagonal/>
    </border>
  </borders>
  <cellStyleXfs count="12">
    <xf numFmtId="0" fontId="0"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6" fillId="0" borderId="0"/>
    <xf numFmtId="165" fontId="18" fillId="0" borderId="0" applyFont="0" applyFill="0" applyBorder="0" applyAlignment="0" applyProtection="0"/>
    <xf numFmtId="166" fontId="18"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cellStyleXfs>
  <cellXfs count="163">
    <xf numFmtId="0" fontId="0" fillId="0" borderId="0" xfId="0"/>
    <xf numFmtId="0" fontId="7"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1" fillId="0" borderId="0" xfId="0" applyFont="1" applyFill="1" applyBorder="1" applyAlignment="1"/>
    <xf numFmtId="0" fontId="6" fillId="0" borderId="0" xfId="0" applyFont="1" applyFill="1" applyBorder="1" applyAlignment="1"/>
    <xf numFmtId="170" fontId="2" fillId="0" borderId="0" xfId="5" applyNumberFormat="1" applyFont="1" applyFill="1" applyBorder="1" applyAlignment="1">
      <alignment horizontal="center" vertical="center" wrapText="1"/>
    </xf>
    <xf numFmtId="0" fontId="2" fillId="2"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xf numFmtId="0" fontId="6" fillId="0" borderId="0" xfId="0" applyFont="1" applyFill="1"/>
    <xf numFmtId="168" fontId="2" fillId="0" borderId="1" xfId="5" applyNumberFormat="1" applyFont="1" applyFill="1" applyBorder="1" applyAlignment="1">
      <alignment horizontal="right" vertical="center" wrapText="1" indent="1"/>
    </xf>
    <xf numFmtId="0" fontId="0" fillId="0" borderId="0" xfId="0" applyFill="1" applyAlignment="1">
      <alignment vertical="center"/>
    </xf>
    <xf numFmtId="0" fontId="14" fillId="3"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6" fillId="0" borderId="0" xfId="0" applyFont="1" applyFill="1" applyBorder="1" applyAlignment="1">
      <alignment wrapText="1"/>
    </xf>
    <xf numFmtId="164" fontId="2" fillId="0" borderId="0" xfId="4" applyNumberFormat="1" applyFont="1" applyFill="1" applyBorder="1" applyAlignment="1">
      <alignment horizontal="right" vertical="center" wrapText="1"/>
    </xf>
    <xf numFmtId="0" fontId="7"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4" borderId="1" xfId="0" applyFont="1" applyFill="1" applyBorder="1" applyAlignment="1">
      <alignment vertical="center" wrapText="1"/>
    </xf>
    <xf numFmtId="169" fontId="3" fillId="4" borderId="1" xfId="0" applyNumberFormat="1" applyFont="1" applyFill="1" applyBorder="1" applyAlignment="1">
      <alignment vertical="center" wrapText="1"/>
    </xf>
    <xf numFmtId="164" fontId="3" fillId="4" borderId="1" xfId="0" applyNumberFormat="1" applyFont="1" applyFill="1" applyBorder="1" applyAlignment="1">
      <alignment vertical="center" wrapText="1"/>
    </xf>
    <xf numFmtId="170" fontId="3" fillId="4" borderId="1" xfId="5" applyNumberFormat="1" applyFont="1" applyFill="1" applyBorder="1" applyAlignment="1">
      <alignment vertical="center" wrapText="1"/>
    </xf>
    <xf numFmtId="0" fontId="3" fillId="4" borderId="3" xfId="0" applyFont="1" applyFill="1" applyBorder="1" applyAlignment="1">
      <alignment vertical="center" wrapText="1"/>
    </xf>
    <xf numFmtId="0" fontId="7" fillId="0" borderId="7" xfId="0" applyFont="1" applyFill="1" applyBorder="1" applyAlignment="1">
      <alignment horizontal="center" vertical="center" wrapText="1"/>
    </xf>
    <xf numFmtId="0" fontId="6" fillId="0" borderId="0" xfId="6" applyFill="1"/>
    <xf numFmtId="0" fontId="0" fillId="0" borderId="0" xfId="0" applyFill="1" applyAlignment="1">
      <alignment horizontal="left"/>
    </xf>
    <xf numFmtId="0" fontId="7" fillId="2" borderId="3" xfId="0" applyFont="1" applyFill="1" applyBorder="1" applyAlignment="1">
      <alignment horizontal="center" vertical="center" wrapText="1"/>
    </xf>
    <xf numFmtId="0" fontId="0" fillId="0" borderId="0" xfId="0" applyFill="1" applyBorder="1"/>
    <xf numFmtId="0" fontId="6" fillId="0" borderId="0" xfId="6" applyFont="1" applyFill="1"/>
    <xf numFmtId="0" fontId="0" fillId="0" borderId="0" xfId="0" applyFill="1" applyAlignment="1">
      <alignment horizontal="center" vertical="center"/>
    </xf>
    <xf numFmtId="0" fontId="20" fillId="4" borderId="1" xfId="0" applyFont="1" applyFill="1" applyBorder="1" applyAlignment="1">
      <alignment vertical="center" wrapText="1"/>
    </xf>
    <xf numFmtId="3" fontId="19" fillId="0" borderId="1" xfId="0" applyNumberFormat="1" applyFont="1" applyBorder="1" applyAlignment="1" applyProtection="1">
      <alignment horizontal="center" vertical="center"/>
      <protection locked="0"/>
    </xf>
    <xf numFmtId="3" fontId="19" fillId="0" borderId="0" xfId="0" applyNumberFormat="1" applyFont="1" applyFill="1" applyBorder="1" applyAlignment="1" applyProtection="1">
      <alignment horizontal="center" vertical="center" wrapText="1"/>
    </xf>
    <xf numFmtId="170" fontId="19" fillId="0" borderId="0" xfId="5" applyNumberFormat="1" applyFont="1" applyFill="1" applyBorder="1" applyAlignment="1">
      <alignment horizontal="center" vertical="center" wrapText="1"/>
    </xf>
    <xf numFmtId="0" fontId="2" fillId="0" borderId="9" xfId="0" applyFont="1" applyFill="1" applyBorder="1" applyAlignment="1">
      <alignment vertical="center" wrapText="1"/>
    </xf>
    <xf numFmtId="0" fontId="2" fillId="0" borderId="0" xfId="0" applyFont="1" applyFill="1" applyBorder="1" applyAlignment="1">
      <alignment vertical="center" wrapText="1"/>
    </xf>
    <xf numFmtId="0" fontId="3" fillId="4" borderId="10" xfId="0" applyFont="1" applyFill="1" applyBorder="1" applyAlignment="1">
      <alignment vertical="center" wrapText="1"/>
    </xf>
    <xf numFmtId="0" fontId="22" fillId="0" borderId="0" xfId="0" applyFont="1" applyFill="1" applyBorder="1" applyAlignment="1"/>
    <xf numFmtId="0" fontId="7" fillId="5" borderId="3" xfId="0" applyFont="1" applyFill="1" applyBorder="1" applyAlignment="1">
      <alignment horizontal="center" vertical="center" wrapText="1"/>
    </xf>
    <xf numFmtId="0" fontId="6" fillId="0" borderId="0" xfId="0" applyFont="1" applyFill="1" applyBorder="1"/>
    <xf numFmtId="0" fontId="2" fillId="0" borderId="1" xfId="4" applyNumberFormat="1" applyFont="1" applyFill="1" applyBorder="1" applyAlignment="1">
      <alignment horizontal="center" vertical="center" wrapText="1"/>
    </xf>
    <xf numFmtId="0" fontId="3" fillId="4" borderId="10" xfId="0" applyFont="1" applyFill="1" applyBorder="1" applyAlignment="1">
      <alignment horizontal="center" vertical="center" wrapText="1"/>
    </xf>
    <xf numFmtId="0" fontId="6" fillId="0" borderId="1" xfId="0" applyFont="1" applyFill="1" applyBorder="1" applyAlignment="1">
      <alignment vertical="center" wrapText="1"/>
    </xf>
    <xf numFmtId="0" fontId="6" fillId="0" borderId="1" xfId="6"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4" xfId="0" applyFont="1" applyFill="1" applyBorder="1" applyAlignment="1">
      <alignment vertical="center" wrapText="1"/>
    </xf>
    <xf numFmtId="0" fontId="3" fillId="4" borderId="3" xfId="0" applyFont="1" applyFill="1" applyBorder="1" applyAlignment="1">
      <alignment horizontal="center" vertical="center" wrapText="1"/>
    </xf>
    <xf numFmtId="0" fontId="3" fillId="0" borderId="1" xfId="0" applyFont="1" applyFill="1" applyBorder="1" applyAlignment="1">
      <alignment horizontal="left" vertical="center" wrapText="1"/>
    </xf>
    <xf numFmtId="170" fontId="3" fillId="4" borderId="6" xfId="5"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7" fillId="0" borderId="7"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0" borderId="1" xfId="0" applyFont="1" applyFill="1" applyBorder="1" applyAlignment="1">
      <alignment horizontal="center" vertical="center" wrapText="1"/>
    </xf>
    <xf numFmtId="167" fontId="2" fillId="0" borderId="1" xfId="4" applyNumberFormat="1" applyFont="1" applyFill="1" applyBorder="1" applyAlignment="1">
      <alignment horizontal="center" vertical="center" wrapText="1"/>
    </xf>
    <xf numFmtId="167" fontId="2" fillId="0" borderId="4" xfId="4" applyNumberFormat="1" applyFont="1" applyFill="1" applyBorder="1" applyAlignment="1">
      <alignment horizontal="center" vertical="center" wrapText="1"/>
    </xf>
    <xf numFmtId="167" fontId="2" fillId="0" borderId="6" xfId="4" applyNumberFormat="1" applyFont="1" applyFill="1" applyBorder="1" applyAlignment="1">
      <alignment horizontal="center" vertical="center" wrapText="1"/>
    </xf>
    <xf numFmtId="0" fontId="6" fillId="0" borderId="11" xfId="0" applyFont="1" applyFill="1" applyBorder="1" applyAlignment="1">
      <alignment vertical="center" wrapText="1"/>
    </xf>
    <xf numFmtId="167" fontId="2" fillId="0" borderId="11" xfId="4" applyNumberFormat="1" applyFont="1" applyFill="1" applyBorder="1" applyAlignment="1">
      <alignment horizontal="center" vertical="center" wrapText="1"/>
    </xf>
    <xf numFmtId="0" fontId="5" fillId="0" borderId="11" xfId="0" applyFont="1" applyFill="1" applyBorder="1" applyAlignment="1">
      <alignment vertical="center" wrapText="1"/>
    </xf>
    <xf numFmtId="0" fontId="5" fillId="0" borderId="11"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5"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5" xfId="0" applyFont="1" applyFill="1" applyBorder="1" applyAlignment="1">
      <alignment horizontal="left" vertical="center" wrapText="1"/>
    </xf>
    <xf numFmtId="0" fontId="4" fillId="0" borderId="1" xfId="0" applyFont="1" applyFill="1" applyBorder="1" applyAlignment="1">
      <alignment horizontal="left" vertical="center" wrapText="1"/>
    </xf>
    <xf numFmtId="171" fontId="2" fillId="0" borderId="1" xfId="5" applyNumberFormat="1" applyFont="1" applyFill="1" applyBorder="1" applyAlignment="1">
      <alignment horizontal="center" vertical="center" wrapText="1"/>
    </xf>
    <xf numFmtId="0" fontId="4" fillId="0" borderId="1" xfId="0" applyFont="1" applyFill="1" applyBorder="1" applyAlignment="1">
      <alignment vertical="center" wrapText="1"/>
    </xf>
    <xf numFmtId="0" fontId="6" fillId="0" borderId="1" xfId="6" applyFont="1" applyFill="1" applyBorder="1" applyAlignment="1">
      <alignment vertical="center" wrapText="1"/>
    </xf>
    <xf numFmtId="0" fontId="0" fillId="0" borderId="10" xfId="0" applyFill="1" applyBorder="1" applyAlignment="1">
      <alignment vertical="center"/>
    </xf>
    <xf numFmtId="0" fontId="11" fillId="0" borderId="10" xfId="0" applyFont="1" applyFill="1" applyBorder="1" applyAlignment="1">
      <alignment horizontal="center" vertical="center" wrapText="1"/>
    </xf>
    <xf numFmtId="0" fontId="0" fillId="0" borderId="2" xfId="0" applyFill="1" applyBorder="1"/>
    <xf numFmtId="166" fontId="2" fillId="0" borderId="1" xfId="4" applyNumberFormat="1" applyFont="1" applyFill="1" applyBorder="1" applyAlignment="1">
      <alignment horizontal="right" vertical="center" wrapText="1" indent="1"/>
    </xf>
    <xf numFmtId="3" fontId="19" fillId="0" borderId="1" xfId="0" applyNumberFormat="1" applyFont="1" applyFill="1" applyBorder="1" applyAlignment="1" applyProtection="1">
      <alignment horizontal="center" vertical="center"/>
      <protection locked="0"/>
    </xf>
    <xf numFmtId="3" fontId="23" fillId="0" borderId="1" xfId="0" applyNumberFormat="1" applyFont="1" applyFill="1" applyBorder="1" applyAlignment="1" applyProtection="1">
      <alignment horizontal="center" vertical="center"/>
      <protection locked="0"/>
    </xf>
    <xf numFmtId="167" fontId="4" fillId="0" borderId="6" xfId="0" applyNumberFormat="1" applyFont="1" applyFill="1" applyBorder="1" applyAlignment="1">
      <alignment horizontal="center" vertical="center" wrapText="1"/>
    </xf>
    <xf numFmtId="168" fontId="4" fillId="0" borderId="6" xfId="5" applyNumberFormat="1" applyFont="1" applyFill="1" applyBorder="1" applyAlignment="1">
      <alignment horizontal="right" vertical="center" wrapText="1" indent="1"/>
    </xf>
    <xf numFmtId="167" fontId="2" fillId="5" borderId="4" xfId="4" applyNumberFormat="1" applyFont="1" applyFill="1" applyBorder="1" applyAlignment="1">
      <alignment horizontal="center" vertical="center" wrapText="1"/>
    </xf>
    <xf numFmtId="0" fontId="5" fillId="5" borderId="1" xfId="0" applyFont="1" applyFill="1" applyBorder="1" applyAlignment="1">
      <alignment horizontal="left" vertical="center" wrapText="1"/>
    </xf>
    <xf numFmtId="0" fontId="15" fillId="5" borderId="3" xfId="0" applyFont="1" applyFill="1" applyBorder="1" applyAlignment="1">
      <alignment horizontal="center" vertical="center" wrapText="1"/>
    </xf>
    <xf numFmtId="0" fontId="4" fillId="5" borderId="1" xfId="0" applyFont="1" applyFill="1" applyBorder="1" applyAlignment="1">
      <alignment horizontal="left" vertical="center" wrapText="1"/>
    </xf>
    <xf numFmtId="0" fontId="4" fillId="5" borderId="1" xfId="0" applyFont="1" applyFill="1" applyBorder="1" applyAlignment="1">
      <alignment vertical="center" wrapText="1"/>
    </xf>
    <xf numFmtId="0" fontId="6" fillId="5" borderId="1" xfId="6" applyFont="1" applyFill="1" applyBorder="1" applyAlignment="1">
      <alignment horizontal="left" vertical="center" wrapText="1"/>
    </xf>
    <xf numFmtId="168" fontId="2" fillId="5" borderId="1" xfId="5" applyNumberFormat="1" applyFont="1" applyFill="1" applyBorder="1" applyAlignment="1">
      <alignment horizontal="right" vertical="center" wrapText="1" indent="1"/>
    </xf>
    <xf numFmtId="0" fontId="11" fillId="0" borderId="4" xfId="0" applyFont="1" applyFill="1" applyBorder="1" applyAlignment="1">
      <alignment horizontal="right" vertical="center" wrapText="1"/>
    </xf>
    <xf numFmtId="0" fontId="11" fillId="5" borderId="8" xfId="0" applyFont="1" applyFill="1" applyBorder="1" applyAlignment="1">
      <alignment horizontal="right" vertical="center" wrapText="1"/>
    </xf>
    <xf numFmtId="0" fontId="6" fillId="5" borderId="4" xfId="0" applyFont="1" applyFill="1" applyBorder="1" applyAlignment="1">
      <alignment vertical="center" wrapText="1"/>
    </xf>
    <xf numFmtId="167" fontId="2" fillId="5" borderId="11" xfId="4" applyNumberFormat="1" applyFont="1" applyFill="1" applyBorder="1" applyAlignment="1">
      <alignment horizontal="center" vertical="center" wrapText="1"/>
    </xf>
    <xf numFmtId="0" fontId="5" fillId="5" borderId="11" xfId="0" applyFont="1" applyFill="1" applyBorder="1" applyAlignment="1">
      <alignment vertical="center" wrapText="1"/>
    </xf>
    <xf numFmtId="0" fontId="0" fillId="5" borderId="0" xfId="0" applyFill="1"/>
    <xf numFmtId="0" fontId="6" fillId="5" borderId="11" xfId="0" applyFont="1" applyFill="1" applyBorder="1" applyAlignment="1">
      <alignment vertical="center" wrapText="1"/>
    </xf>
    <xf numFmtId="0" fontId="6" fillId="5" borderId="4" xfId="0" applyFont="1" applyFill="1" applyBorder="1" applyAlignment="1">
      <alignment horizontal="left" vertical="center" wrapText="1"/>
    </xf>
    <xf numFmtId="0" fontId="6" fillId="5" borderId="11" xfId="0" applyFont="1" applyFill="1" applyBorder="1" applyAlignment="1">
      <alignment horizontal="left" vertical="center" wrapText="1"/>
    </xf>
    <xf numFmtId="0" fontId="5" fillId="5" borderId="11" xfId="0" applyFont="1" applyFill="1" applyBorder="1" applyAlignment="1">
      <alignment horizontal="left" vertical="center" wrapText="1"/>
    </xf>
    <xf numFmtId="0" fontId="6" fillId="5" borderId="0" xfId="6" applyFill="1"/>
    <xf numFmtId="0" fontId="6" fillId="5" borderId="1" xfId="0" applyFont="1" applyFill="1" applyBorder="1" applyAlignment="1">
      <alignment horizontal="left" vertical="center" wrapText="1"/>
    </xf>
    <xf numFmtId="0" fontId="6" fillId="5" borderId="5" xfId="0" applyFont="1" applyFill="1" applyBorder="1" applyAlignment="1">
      <alignment horizontal="left" vertical="center" wrapText="1"/>
    </xf>
    <xf numFmtId="0" fontId="6" fillId="5" borderId="1" xfId="0" applyFont="1" applyFill="1" applyBorder="1" applyAlignment="1">
      <alignment vertical="center" wrapText="1"/>
    </xf>
    <xf numFmtId="0" fontId="6" fillId="5" borderId="4" xfId="6" applyFont="1" applyFill="1" applyBorder="1" applyAlignment="1">
      <alignment horizontal="left" vertical="center" wrapText="1" indent="1"/>
    </xf>
    <xf numFmtId="0" fontId="24" fillId="5" borderId="1" xfId="0" applyFont="1" applyFill="1" applyBorder="1" applyAlignment="1">
      <alignment horizontal="left" vertical="center" wrapText="1"/>
    </xf>
    <xf numFmtId="167" fontId="2" fillId="5" borderId="5" xfId="4" applyNumberFormat="1" applyFont="1" applyFill="1" applyBorder="1" applyAlignment="1">
      <alignment horizontal="center" vertical="center" wrapText="1"/>
    </xf>
    <xf numFmtId="0" fontId="5" fillId="5" borderId="5" xfId="0" applyFont="1" applyFill="1" applyBorder="1" applyAlignment="1">
      <alignment horizontal="left" vertical="center" wrapText="1"/>
    </xf>
    <xf numFmtId="0" fontId="6" fillId="5" borderId="4" xfId="6" applyFont="1" applyFill="1" applyBorder="1" applyAlignment="1">
      <alignment horizontal="left" vertical="center" wrapText="1"/>
    </xf>
    <xf numFmtId="0" fontId="0" fillId="5" borderId="0" xfId="0" applyFill="1" applyBorder="1"/>
    <xf numFmtId="172" fontId="2" fillId="0" borderId="2" xfId="3"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6" fillId="5" borderId="1" xfId="6" applyFont="1" applyFill="1" applyBorder="1" applyAlignment="1">
      <alignment vertical="center" wrapText="1"/>
    </xf>
    <xf numFmtId="0" fontId="20" fillId="7" borderId="6" xfId="0" applyFont="1" applyFill="1" applyBorder="1" applyAlignment="1">
      <alignment horizontal="center" vertical="center" wrapText="1"/>
    </xf>
    <xf numFmtId="0" fontId="20" fillId="7" borderId="1" xfId="0" applyFont="1" applyFill="1" applyBorder="1" applyAlignment="1">
      <alignment vertical="center" wrapText="1"/>
    </xf>
    <xf numFmtId="0" fontId="2" fillId="5" borderId="1" xfId="0" applyFont="1" applyFill="1" applyBorder="1" applyAlignment="1">
      <alignment horizontal="center" vertical="center" wrapText="1"/>
    </xf>
    <xf numFmtId="167" fontId="2" fillId="5" borderId="1" xfId="0" applyNumberFormat="1" applyFont="1" applyFill="1" applyBorder="1" applyAlignment="1">
      <alignment horizontal="center" vertical="center" wrapText="1"/>
    </xf>
    <xf numFmtId="0" fontId="2" fillId="5" borderId="1" xfId="4" applyNumberFormat="1" applyFont="1" applyFill="1" applyBorder="1" applyAlignment="1">
      <alignment horizontal="center" vertical="center" wrapText="1"/>
    </xf>
    <xf numFmtId="166" fontId="2" fillId="5" borderId="1" xfId="4" applyNumberFormat="1" applyFont="1" applyFill="1" applyBorder="1" applyAlignment="1">
      <alignment horizontal="right" vertical="center" wrapText="1" indent="1"/>
    </xf>
    <xf numFmtId="0" fontId="15" fillId="0" borderId="1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2" fillId="5" borderId="5" xfId="4" applyNumberFormat="1" applyFont="1" applyFill="1" applyBorder="1" applyAlignment="1">
      <alignment horizontal="center" vertical="center" wrapText="1"/>
    </xf>
    <xf numFmtId="171" fontId="2" fillId="5" borderId="5" xfId="5" applyNumberFormat="1" applyFont="1" applyFill="1" applyBorder="1" applyAlignment="1">
      <alignment horizontal="center" vertical="center" wrapText="1"/>
    </xf>
    <xf numFmtId="167" fontId="2" fillId="5" borderId="1" xfId="4" applyNumberFormat="1" applyFont="1" applyFill="1" applyBorder="1" applyAlignment="1">
      <alignment horizontal="center" vertical="center" wrapText="1"/>
    </xf>
    <xf numFmtId="171" fontId="2" fillId="5" borderId="1" xfId="5" applyNumberFormat="1" applyFont="1" applyFill="1" applyBorder="1" applyAlignment="1">
      <alignment horizontal="center" vertical="center" wrapText="1"/>
    </xf>
    <xf numFmtId="0" fontId="6" fillId="5" borderId="0" xfId="6" applyFont="1" applyFill="1"/>
    <xf numFmtId="0" fontId="4" fillId="5" borderId="1" xfId="0" applyFont="1" applyFill="1" applyBorder="1" applyAlignment="1">
      <alignment horizontal="center" vertical="center" wrapText="1"/>
    </xf>
    <xf numFmtId="0" fontId="2" fillId="7" borderId="1" xfId="4" applyNumberFormat="1" applyFont="1" applyFill="1" applyBorder="1" applyAlignment="1">
      <alignment horizontal="center" vertical="center" wrapText="1"/>
    </xf>
    <xf numFmtId="166" fontId="2" fillId="7" borderId="1" xfId="4" applyNumberFormat="1" applyFont="1" applyFill="1" applyBorder="1" applyAlignment="1">
      <alignment horizontal="right" vertical="center" wrapText="1" indent="1"/>
    </xf>
    <xf numFmtId="168" fontId="2" fillId="7" borderId="1" xfId="5" applyNumberFormat="1" applyFont="1" applyFill="1" applyBorder="1" applyAlignment="1">
      <alignment horizontal="right" vertical="center" wrapText="1" indent="1"/>
    </xf>
    <xf numFmtId="3" fontId="19" fillId="7" borderId="1" xfId="0" applyNumberFormat="1" applyFont="1" applyFill="1" applyBorder="1" applyAlignment="1" applyProtection="1">
      <alignment horizontal="center" vertical="center"/>
      <protection locked="0"/>
    </xf>
    <xf numFmtId="171" fontId="5" fillId="0" borderId="1" xfId="0" applyNumberFormat="1" applyFont="1" applyFill="1" applyBorder="1" applyAlignment="1">
      <alignment horizontal="left" vertical="center" wrapText="1"/>
    </xf>
    <xf numFmtId="0" fontId="6" fillId="5" borderId="0" xfId="0" applyFont="1" applyFill="1"/>
    <xf numFmtId="0" fontId="2" fillId="5" borderId="1" xfId="3" applyNumberFormat="1" applyFont="1" applyFill="1" applyBorder="1" applyAlignment="1">
      <alignment horizontal="center" vertical="center" wrapText="1"/>
    </xf>
    <xf numFmtId="167" fontId="2" fillId="5" borderId="1" xfId="3" applyNumberFormat="1" applyFont="1" applyFill="1" applyBorder="1" applyAlignment="1">
      <alignment horizontal="center" vertical="center" wrapText="1"/>
    </xf>
    <xf numFmtId="0" fontId="2" fillId="0" borderId="1" xfId="3" applyNumberFormat="1" applyFont="1" applyFill="1" applyBorder="1" applyAlignment="1">
      <alignment horizontal="center" vertical="center" wrapText="1"/>
    </xf>
    <xf numFmtId="166" fontId="2" fillId="0" borderId="1" xfId="3" applyNumberFormat="1" applyFont="1" applyFill="1" applyBorder="1" applyAlignment="1">
      <alignment horizontal="right" vertical="center" wrapText="1" indent="1"/>
    </xf>
    <xf numFmtId="3" fontId="23" fillId="5" borderId="1" xfId="0" applyNumberFormat="1" applyFont="1" applyFill="1" applyBorder="1" applyAlignment="1" applyProtection="1">
      <alignment horizontal="center" vertical="center"/>
      <protection locked="0"/>
    </xf>
    <xf numFmtId="166" fontId="2" fillId="5" borderId="1" xfId="4" applyNumberFormat="1" applyFont="1" applyFill="1" applyBorder="1" applyAlignment="1">
      <alignment vertical="center" wrapText="1"/>
    </xf>
    <xf numFmtId="0" fontId="3" fillId="7" borderId="4"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6" borderId="4" xfId="0" applyFont="1" applyFill="1" applyBorder="1" applyAlignment="1">
      <alignment horizontal="left" vertical="center" wrapText="1"/>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5" fillId="0" borderId="0" xfId="0" applyFont="1" applyFill="1" applyBorder="1" applyAlignment="1">
      <alignment horizontal="center" wrapText="1"/>
    </xf>
    <xf numFmtId="0" fontId="3" fillId="4" borderId="12"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3" xfId="0" applyFont="1" applyFill="1" applyBorder="1" applyAlignment="1">
      <alignment horizontal="center" vertical="center" wrapText="1"/>
    </xf>
    <xf numFmtId="170" fontId="3" fillId="7" borderId="6" xfId="5" applyNumberFormat="1" applyFont="1" applyFill="1" applyBorder="1" applyAlignment="1">
      <alignment horizontal="center" vertical="center" wrapText="1"/>
    </xf>
    <xf numFmtId="170" fontId="3" fillId="7" borderId="5" xfId="5" applyNumberFormat="1" applyFont="1" applyFill="1" applyBorder="1" applyAlignment="1">
      <alignment horizontal="center" vertical="center" wrapText="1"/>
    </xf>
  </cellXfs>
  <cellStyles count="12">
    <cellStyle name="Comma 2" xfId="1"/>
    <cellStyle name="Dezimal 2" xfId="2"/>
    <cellStyle name="Dezimal 2 2" xfId="9"/>
    <cellStyle name="Komma 2" xfId="3"/>
    <cellStyle name="Milliers 2" xfId="10"/>
    <cellStyle name="Monétaire 2" xfId="11"/>
    <cellStyle name="Standard 2" xfId="6"/>
    <cellStyle name="Денежный" xfId="5" builtinId="4"/>
    <cellStyle name="Денежный 2" xfId="7"/>
    <cellStyle name="Обычный" xfId="0" builtinId="0"/>
    <cellStyle name="Финансовый" xfId="4" builtinId="3"/>
    <cellStyle name="Финансовый 2"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178593</xdr:colOff>
      <xdr:row>0</xdr:row>
      <xdr:rowOff>35719</xdr:rowOff>
    </xdr:from>
    <xdr:to>
      <xdr:col>0</xdr:col>
      <xdr:colOff>1237880</xdr:colOff>
      <xdr:row>0</xdr:row>
      <xdr:rowOff>857250</xdr:rowOff>
    </xdr:to>
    <xdr:pic>
      <xdr:nvPicPr>
        <xdr:cNvPr id="1358" name="Grafik 2">
          <a:extLst>
            <a:ext uri="{FF2B5EF4-FFF2-40B4-BE49-F238E27FC236}">
              <a16:creationId xmlns:a16="http://schemas.microsoft.com/office/drawing/2014/main" id="{6DBACE82-D36F-4A0B-8A6B-A38CFCE3F4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593" y="35719"/>
          <a:ext cx="1059287" cy="82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59531</xdr:colOff>
      <xdr:row>0</xdr:row>
      <xdr:rowOff>11905</xdr:rowOff>
    </xdr:from>
    <xdr:ext cx="1178717" cy="912555"/>
    <xdr:pic>
      <xdr:nvPicPr>
        <xdr:cNvPr id="6" name="Grafik 2">
          <a:extLst>
            <a:ext uri="{FF2B5EF4-FFF2-40B4-BE49-F238E27FC236}">
              <a16:creationId xmlns:a16="http://schemas.microsoft.com/office/drawing/2014/main" id="{099F3A62-A4A3-4F6E-9F1B-845F9B24EF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55719" y="11905"/>
          <a:ext cx="1178717" cy="912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4873625</xdr:colOff>
      <xdr:row>297</xdr:row>
      <xdr:rowOff>155534</xdr:rowOff>
    </xdr:from>
    <xdr:to>
      <xdr:col>1</xdr:col>
      <xdr:colOff>19028</xdr:colOff>
      <xdr:row>299</xdr:row>
      <xdr:rowOff>13867</xdr:rowOff>
    </xdr:to>
    <xdr:pic>
      <xdr:nvPicPr>
        <xdr:cNvPr id="4" name="Image 3" descr="Placeholder">
          <a:extLst>
            <a:ext uri="{FF2B5EF4-FFF2-40B4-BE49-F238E27FC236}">
              <a16:creationId xmlns:a16="http://schemas.microsoft.com/office/drawing/2014/main" id="{DE4151B1-A0BA-44C9-9F38-1B4AEA2A8D2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4454" t="8747" r="34587" b="7328"/>
        <a:stretch/>
      </xdr:blipFill>
      <xdr:spPr bwMode="auto">
        <a:xfrm>
          <a:off x="4873625" y="59627253"/>
          <a:ext cx="527028" cy="100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31751</xdr:colOff>
      <xdr:row>60</xdr:row>
      <xdr:rowOff>63499</xdr:rowOff>
    </xdr:from>
    <xdr:to>
      <xdr:col>1</xdr:col>
      <xdr:colOff>619931</xdr:colOff>
      <xdr:row>66</xdr:row>
      <xdr:rowOff>145545</xdr:rowOff>
    </xdr:to>
    <xdr:pic>
      <xdr:nvPicPr>
        <xdr:cNvPr id="5" name="Image 4" descr="Placeholder">
          <a:extLst>
            <a:ext uri="{FF2B5EF4-FFF2-40B4-BE49-F238E27FC236}">
              <a16:creationId xmlns:a16="http://schemas.microsoft.com/office/drawing/2014/main" id="{705DBB65-B68E-479A-9EC3-2B814379321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697" r="63333" b="20557"/>
        <a:stretch/>
      </xdr:blipFill>
      <xdr:spPr bwMode="auto">
        <a:xfrm>
          <a:off x="5667376" y="11993562"/>
          <a:ext cx="611992" cy="1217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23811</xdr:colOff>
      <xdr:row>54</xdr:row>
      <xdr:rowOff>7937</xdr:rowOff>
    </xdr:from>
    <xdr:to>
      <xdr:col>3</xdr:col>
      <xdr:colOff>484883</xdr:colOff>
      <xdr:row>59</xdr:row>
      <xdr:rowOff>230186</xdr:rowOff>
    </xdr:to>
    <xdr:pic>
      <xdr:nvPicPr>
        <xdr:cNvPr id="7" name="Image 6" descr="Placeholder">
          <a:extLst>
            <a:ext uri="{FF2B5EF4-FFF2-40B4-BE49-F238E27FC236}">
              <a16:creationId xmlns:a16="http://schemas.microsoft.com/office/drawing/2014/main" id="{57C265ED-4BD7-410E-B992-283BADE30F69}"/>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2333" t="32640" r="2667" b="10359"/>
        <a:stretch/>
      </xdr:blipFill>
      <xdr:spPr bwMode="auto">
        <a:xfrm>
          <a:off x="5659436" y="10620375"/>
          <a:ext cx="1880297" cy="1373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79375</xdr:colOff>
      <xdr:row>60</xdr:row>
      <xdr:rowOff>47625</xdr:rowOff>
    </xdr:from>
    <xdr:to>
      <xdr:col>3</xdr:col>
      <xdr:colOff>8852</xdr:colOff>
      <xdr:row>66</xdr:row>
      <xdr:rowOff>145715</xdr:rowOff>
    </xdr:to>
    <xdr:pic>
      <xdr:nvPicPr>
        <xdr:cNvPr id="8" name="Image 7" descr="Placeholder">
          <a:extLst>
            <a:ext uri="{FF2B5EF4-FFF2-40B4-BE49-F238E27FC236}">
              <a16:creationId xmlns:a16="http://schemas.microsoft.com/office/drawing/2014/main" id="{4EC5E835-32ED-4F56-8331-47F83F285AA6}"/>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902" t="-222" r="64092" b="20715"/>
        <a:stretch/>
      </xdr:blipFill>
      <xdr:spPr bwMode="auto">
        <a:xfrm>
          <a:off x="6286500" y="11977688"/>
          <a:ext cx="620040" cy="1233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3024190</xdr:colOff>
      <xdr:row>271</xdr:row>
      <xdr:rowOff>125286</xdr:rowOff>
    </xdr:from>
    <xdr:to>
      <xdr:col>0</xdr:col>
      <xdr:colOff>4381500</xdr:colOff>
      <xdr:row>275</xdr:row>
      <xdr:rowOff>123404</xdr:rowOff>
    </xdr:to>
    <xdr:pic>
      <xdr:nvPicPr>
        <xdr:cNvPr id="9" name="Image 8" descr="Placeholder">
          <a:extLst>
            <a:ext uri="{FF2B5EF4-FFF2-40B4-BE49-F238E27FC236}">
              <a16:creationId xmlns:a16="http://schemas.microsoft.com/office/drawing/2014/main" id="{3087376B-4BF8-459A-96F2-52650A55871A}"/>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334" t="8294" r="7000" b="8530"/>
        <a:stretch/>
      </xdr:blipFill>
      <xdr:spPr bwMode="auto">
        <a:xfrm>
          <a:off x="3024190" y="53393849"/>
          <a:ext cx="1357310" cy="1141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281782</xdr:colOff>
      <xdr:row>271</xdr:row>
      <xdr:rowOff>87314</xdr:rowOff>
    </xdr:from>
    <xdr:to>
      <xdr:col>0</xdr:col>
      <xdr:colOff>1774031</xdr:colOff>
      <xdr:row>275</xdr:row>
      <xdr:rowOff>87500</xdr:rowOff>
    </xdr:to>
    <xdr:pic>
      <xdr:nvPicPr>
        <xdr:cNvPr id="10" name="Image 9" descr="Placeholder">
          <a:extLst>
            <a:ext uri="{FF2B5EF4-FFF2-40B4-BE49-F238E27FC236}">
              <a16:creationId xmlns:a16="http://schemas.microsoft.com/office/drawing/2014/main" id="{701AC1D2-E9BA-4DE1-AFC1-8906B3A6C7CC}"/>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7167" t="7818" r="6833" b="7863"/>
        <a:stretch/>
      </xdr:blipFill>
      <xdr:spPr bwMode="auto">
        <a:xfrm>
          <a:off x="281782" y="53355877"/>
          <a:ext cx="1492249" cy="1143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17462</xdr:colOff>
      <xdr:row>298</xdr:row>
      <xdr:rowOff>269081</xdr:rowOff>
    </xdr:from>
    <xdr:to>
      <xdr:col>5</xdr:col>
      <xdr:colOff>1210156</xdr:colOff>
      <xdr:row>298</xdr:row>
      <xdr:rowOff>970755</xdr:rowOff>
    </xdr:to>
    <xdr:pic>
      <xdr:nvPicPr>
        <xdr:cNvPr id="2" name="Image 1">
          <a:extLst>
            <a:ext uri="{FF2B5EF4-FFF2-40B4-BE49-F238E27FC236}">
              <a16:creationId xmlns:a16="http://schemas.microsoft.com/office/drawing/2014/main" id="{739FFA39-6113-4EA7-8DDF-C9310A07BC05}"/>
            </a:ext>
          </a:extLst>
        </xdr:cNvPr>
        <xdr:cNvPicPr>
          <a:picLocks noChangeAspect="1"/>
        </xdr:cNvPicPr>
      </xdr:nvPicPr>
      <xdr:blipFill rotWithShape="1">
        <a:blip xmlns:r="http://schemas.openxmlformats.org/officeDocument/2006/relationships" r:embed="rId8"/>
        <a:srcRect l="40271" t="38668" r="8041" b="21907"/>
        <a:stretch/>
      </xdr:blipFill>
      <xdr:spPr>
        <a:xfrm>
          <a:off x="7613650" y="59907487"/>
          <a:ext cx="1192694" cy="701674"/>
        </a:xfrm>
        <a:prstGeom prst="rect">
          <a:avLst/>
        </a:prstGeom>
      </xdr:spPr>
    </xdr:pic>
    <xdr:clientData/>
  </xdr:twoCellAnchor>
  <xdr:twoCellAnchor editAs="oneCell">
    <xdr:from>
      <xdr:col>0</xdr:col>
      <xdr:colOff>1916906</xdr:colOff>
      <xdr:row>271</xdr:row>
      <xdr:rowOff>119062</xdr:rowOff>
    </xdr:from>
    <xdr:to>
      <xdr:col>0</xdr:col>
      <xdr:colOff>2879920</xdr:colOff>
      <xdr:row>274</xdr:row>
      <xdr:rowOff>190498</xdr:rowOff>
    </xdr:to>
    <xdr:pic>
      <xdr:nvPicPr>
        <xdr:cNvPr id="12" name="Image 8" descr="Placeholder">
          <a:extLst>
            <a:ext uri="{FF2B5EF4-FFF2-40B4-BE49-F238E27FC236}">
              <a16:creationId xmlns:a16="http://schemas.microsoft.com/office/drawing/2014/main" id="{B81DECF0-1C7C-48EE-9663-0AB3E516DB58}"/>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334" t="8294" r="7000" b="8530"/>
        <a:stretch/>
      </xdr:blipFill>
      <xdr:spPr bwMode="auto">
        <a:xfrm>
          <a:off x="1916906" y="53387625"/>
          <a:ext cx="963014"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xdr:colOff>
      <xdr:row>52</xdr:row>
      <xdr:rowOff>0</xdr:rowOff>
    </xdr:from>
    <xdr:to>
      <xdr:col>5</xdr:col>
      <xdr:colOff>5348622</xdr:colOff>
      <xdr:row>69</xdr:row>
      <xdr:rowOff>125254</xdr:rowOff>
    </xdr:to>
    <xdr:pic>
      <xdr:nvPicPr>
        <xdr:cNvPr id="20" name="Picture 19" descr=" ">
          <a:extLst>
            <a:ext uri="{FF2B5EF4-FFF2-40B4-BE49-F238E27FC236}">
              <a16:creationId xmlns:a16="http://schemas.microsoft.com/office/drawing/2014/main" id="{FDD4E7E8-25C3-4594-929C-FC4DB2FC4F9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7596213" y="10072688"/>
          <a:ext cx="5348597" cy="356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2463800</xdr:colOff>
      <xdr:row>0</xdr:row>
      <xdr:rowOff>0</xdr:rowOff>
    </xdr:from>
    <xdr:to>
      <xdr:col>0</xdr:col>
      <xdr:colOff>4178300</xdr:colOff>
      <xdr:row>1</xdr:row>
      <xdr:rowOff>100542</xdr:rowOff>
    </xdr:to>
    <xdr:pic>
      <xdr:nvPicPr>
        <xdr:cNvPr id="2370" name="Grafik 3">
          <a:extLst>
            <a:ext uri="{FF2B5EF4-FFF2-40B4-BE49-F238E27FC236}">
              <a16:creationId xmlns:a16="http://schemas.microsoft.com/office/drawing/2014/main" id="{D8F38D99-07A2-4CD5-918D-E6DC92CA13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3800" y="88901"/>
          <a:ext cx="1714500" cy="1291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EW%20FLIGHT%20DESIGN\004%20Sales\Pricing\Final%20Data\Christoph\2018V1%20Dealer%20Version%20-%20CT%20UL%20-%20Specification%20-%20Prices%20&#8364;_09.xls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CT "/>
      <sheetName val="Prices and Availability CT"/>
      <sheetName val="Open Items"/>
    </sheetNames>
    <sheetDataSet>
      <sheetData sheetId="0">
        <row r="311">
          <cell r="C311">
            <v>0</v>
          </cell>
        </row>
        <row r="312">
          <cell r="C312">
            <v>0</v>
          </cell>
        </row>
        <row r="313">
          <cell r="C313">
            <v>0</v>
          </cell>
        </row>
        <row r="314">
          <cell r="C314">
            <v>0</v>
          </cell>
        </row>
        <row r="315">
          <cell r="C315">
            <v>0</v>
          </cell>
        </row>
        <row r="316">
          <cell r="C316">
            <v>0</v>
          </cell>
        </row>
      </sheetData>
      <sheetData sheetId="1" refreshError="1"/>
      <sheetData sheetId="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1"/>
  <sheetViews>
    <sheetView showGridLines="0" view="pageBreakPreview" zoomScale="80" zoomScaleNormal="80" zoomScaleSheetLayoutView="80" workbookViewId="0">
      <selection activeCell="A94" sqref="A94"/>
    </sheetView>
  </sheetViews>
  <sheetFormatPr defaultColWidth="11.42578125" defaultRowHeight="12.75" x14ac:dyDescent="0.2"/>
  <cols>
    <col min="1" max="1" width="80.7109375" style="32" customWidth="1"/>
    <col min="2" max="3" width="10" style="13" customWidth="1"/>
    <col min="4" max="4" width="11.5703125" style="13" customWidth="1"/>
    <col min="5" max="5" width="1.5703125" style="10" customWidth="1"/>
    <col min="6" max="6" width="80.7109375" style="32" customWidth="1"/>
    <col min="7" max="7" width="9.42578125" style="13" customWidth="1"/>
    <col min="8" max="8" width="9.28515625" style="13" customWidth="1"/>
    <col min="9" max="9" width="10.7109375" style="10" bestFit="1" customWidth="1"/>
    <col min="10" max="16384" width="11.42578125" style="10"/>
  </cols>
  <sheetData>
    <row r="1" spans="1:9" ht="69.75" x14ac:dyDescent="0.2">
      <c r="A1" s="89" t="s">
        <v>177</v>
      </c>
      <c r="F1" s="88" t="s">
        <v>153</v>
      </c>
      <c r="G1" s="73"/>
      <c r="H1" s="74"/>
      <c r="I1" s="75"/>
    </row>
    <row r="2" spans="1:9" ht="27.75" x14ac:dyDescent="0.2">
      <c r="A2" s="57" t="s">
        <v>9</v>
      </c>
      <c r="B2" s="58" t="s">
        <v>0</v>
      </c>
      <c r="C2" s="58" t="s">
        <v>67</v>
      </c>
      <c r="D2" s="58" t="s">
        <v>115</v>
      </c>
      <c r="F2" s="57" t="s">
        <v>9</v>
      </c>
      <c r="G2" s="58" t="s">
        <v>0</v>
      </c>
      <c r="H2" s="58" t="s">
        <v>67</v>
      </c>
      <c r="I2" s="58" t="s">
        <v>115</v>
      </c>
    </row>
    <row r="3" spans="1:9" x14ac:dyDescent="0.2">
      <c r="A3" s="59" t="s">
        <v>37</v>
      </c>
      <c r="B3" s="60"/>
      <c r="C3" s="60"/>
      <c r="D3" s="60"/>
      <c r="F3" s="59" t="s">
        <v>37</v>
      </c>
      <c r="G3" s="60"/>
      <c r="H3" s="60"/>
      <c r="I3" s="60"/>
    </row>
    <row r="4" spans="1:9" s="11" customFormat="1" x14ac:dyDescent="0.2">
      <c r="A4" s="90" t="s">
        <v>114</v>
      </c>
      <c r="B4" s="61"/>
      <c r="C4" s="61"/>
      <c r="D4" s="61"/>
      <c r="F4" s="90" t="s">
        <v>126</v>
      </c>
      <c r="G4" s="61"/>
      <c r="H4" s="61"/>
      <c r="I4" s="61"/>
    </row>
    <row r="5" spans="1:9" s="11" customFormat="1" x14ac:dyDescent="0.2">
      <c r="A5" s="90" t="s">
        <v>48</v>
      </c>
      <c r="B5" s="61"/>
      <c r="C5" s="61"/>
      <c r="D5" s="61"/>
      <c r="F5" s="90" t="s">
        <v>167</v>
      </c>
      <c r="G5" s="61"/>
      <c r="H5" s="61"/>
      <c r="I5" s="61"/>
    </row>
    <row r="6" spans="1:9" s="11" customFormat="1" x14ac:dyDescent="0.2">
      <c r="A6" s="90" t="s">
        <v>10</v>
      </c>
      <c r="B6" s="61"/>
      <c r="C6" s="61"/>
      <c r="D6" s="61"/>
      <c r="F6" s="90" t="s">
        <v>10</v>
      </c>
      <c r="G6" s="61"/>
      <c r="H6" s="61"/>
      <c r="I6" s="61"/>
    </row>
    <row r="7" spans="1:9" s="11" customFormat="1" x14ac:dyDescent="0.2">
      <c r="A7" s="90" t="s">
        <v>181</v>
      </c>
      <c r="B7" s="61"/>
      <c r="C7" s="61"/>
      <c r="D7" s="61"/>
      <c r="F7" s="90" t="s">
        <v>181</v>
      </c>
      <c r="G7" s="61"/>
      <c r="H7" s="61"/>
      <c r="I7" s="61"/>
    </row>
    <row r="8" spans="1:9" s="11" customFormat="1" ht="25.5" x14ac:dyDescent="0.2">
      <c r="A8" s="90" t="s">
        <v>168</v>
      </c>
      <c r="B8" s="61"/>
      <c r="C8" s="61"/>
      <c r="D8" s="61"/>
      <c r="F8" s="90" t="s">
        <v>125</v>
      </c>
      <c r="G8" s="61"/>
      <c r="H8" s="61"/>
      <c r="I8" s="61"/>
    </row>
    <row r="9" spans="1:9" s="11" customFormat="1" x14ac:dyDescent="0.2">
      <c r="A9" s="90" t="s">
        <v>178</v>
      </c>
      <c r="B9" s="61"/>
      <c r="C9" s="61"/>
      <c r="D9" s="61"/>
      <c r="F9" s="90" t="s">
        <v>178</v>
      </c>
      <c r="G9" s="61"/>
      <c r="H9" s="61"/>
      <c r="I9" s="61"/>
    </row>
    <row r="10" spans="1:9" s="11" customFormat="1" x14ac:dyDescent="0.2">
      <c r="A10" s="90" t="s">
        <v>276</v>
      </c>
      <c r="B10" s="61"/>
      <c r="C10" s="61"/>
      <c r="D10" s="61"/>
      <c r="F10" s="90" t="s">
        <v>276</v>
      </c>
      <c r="G10" s="61"/>
      <c r="H10" s="61"/>
      <c r="I10" s="61"/>
    </row>
    <row r="11" spans="1:9" s="11" customFormat="1" x14ac:dyDescent="0.2">
      <c r="A11" s="90" t="s">
        <v>96</v>
      </c>
      <c r="B11" s="61"/>
      <c r="C11" s="61"/>
      <c r="D11" s="61"/>
      <c r="F11" s="90" t="s">
        <v>119</v>
      </c>
      <c r="G11" s="61"/>
      <c r="H11" s="61"/>
      <c r="I11" s="61"/>
    </row>
    <row r="12" spans="1:9" s="11" customFormat="1" x14ac:dyDescent="0.2">
      <c r="A12" s="90" t="s">
        <v>11</v>
      </c>
      <c r="B12" s="61"/>
      <c r="C12" s="61"/>
      <c r="D12" s="61"/>
      <c r="F12" s="90" t="s">
        <v>11</v>
      </c>
      <c r="G12" s="61"/>
      <c r="H12" s="61"/>
      <c r="I12" s="61"/>
    </row>
    <row r="13" spans="1:9" s="11" customFormat="1" x14ac:dyDescent="0.2">
      <c r="A13" s="90" t="s">
        <v>277</v>
      </c>
      <c r="B13" s="61"/>
      <c r="C13" s="61"/>
      <c r="D13" s="61"/>
      <c r="F13" s="90" t="s">
        <v>120</v>
      </c>
      <c r="G13" s="61"/>
      <c r="H13" s="61"/>
      <c r="I13" s="61"/>
    </row>
    <row r="14" spans="1:9" s="11" customFormat="1" x14ac:dyDescent="0.2">
      <c r="A14" s="90" t="s">
        <v>51</v>
      </c>
      <c r="B14" s="61"/>
      <c r="C14" s="61"/>
      <c r="D14" s="61"/>
      <c r="F14" s="90" t="s">
        <v>121</v>
      </c>
      <c r="G14" s="61"/>
      <c r="H14" s="61"/>
      <c r="I14" s="61"/>
    </row>
    <row r="15" spans="1:9" s="11" customFormat="1" x14ac:dyDescent="0.2">
      <c r="A15" s="90" t="s">
        <v>49</v>
      </c>
      <c r="B15" s="61"/>
      <c r="C15" s="61"/>
      <c r="D15" s="61"/>
      <c r="F15" s="90" t="s">
        <v>49</v>
      </c>
      <c r="G15" s="61"/>
      <c r="H15" s="61"/>
      <c r="I15" s="61"/>
    </row>
    <row r="16" spans="1:9" s="11" customFormat="1" x14ac:dyDescent="0.2">
      <c r="A16" s="90" t="s">
        <v>50</v>
      </c>
      <c r="B16" s="61"/>
      <c r="C16" s="61"/>
      <c r="D16" s="61"/>
      <c r="F16" s="90" t="s">
        <v>50</v>
      </c>
      <c r="G16" s="61"/>
      <c r="H16" s="61"/>
      <c r="I16" s="61"/>
    </row>
    <row r="17" spans="1:9" s="11" customFormat="1" x14ac:dyDescent="0.2">
      <c r="A17" s="90" t="s">
        <v>278</v>
      </c>
      <c r="B17" s="61"/>
      <c r="C17" s="61"/>
      <c r="D17" s="61"/>
      <c r="F17" s="90" t="s">
        <v>278</v>
      </c>
      <c r="G17" s="61"/>
      <c r="H17" s="61"/>
      <c r="I17" s="61"/>
    </row>
    <row r="18" spans="1:9" s="11" customFormat="1" x14ac:dyDescent="0.2">
      <c r="A18" s="90" t="s">
        <v>279</v>
      </c>
      <c r="B18" s="61"/>
      <c r="C18" s="61"/>
      <c r="D18" s="61"/>
      <c r="F18" s="90" t="s">
        <v>122</v>
      </c>
      <c r="G18" s="61"/>
      <c r="H18" s="61"/>
      <c r="I18" s="61"/>
    </row>
    <row r="19" spans="1:9" s="11" customFormat="1" x14ac:dyDescent="0.2">
      <c r="A19" s="90" t="s">
        <v>81</v>
      </c>
      <c r="B19" s="61"/>
      <c r="C19" s="61"/>
      <c r="D19" s="61"/>
      <c r="F19" s="90" t="s">
        <v>123</v>
      </c>
      <c r="G19" s="61"/>
      <c r="H19" s="61"/>
      <c r="I19" s="61"/>
    </row>
    <row r="20" spans="1:9" x14ac:dyDescent="0.2">
      <c r="A20" s="59" t="s">
        <v>38</v>
      </c>
      <c r="B20" s="62"/>
      <c r="C20" s="63"/>
      <c r="D20" s="63"/>
      <c r="F20" s="59" t="s">
        <v>38</v>
      </c>
      <c r="G20" s="62"/>
      <c r="H20" s="63"/>
      <c r="I20" s="63"/>
    </row>
    <row r="21" spans="1:9" s="130" customFormat="1" x14ac:dyDescent="0.2">
      <c r="A21" s="90" t="s">
        <v>169</v>
      </c>
      <c r="B21" s="94"/>
      <c r="C21" s="94"/>
      <c r="D21" s="94"/>
      <c r="F21" s="90" t="s">
        <v>169</v>
      </c>
      <c r="G21" s="94"/>
      <c r="H21" s="94"/>
      <c r="I21" s="94"/>
    </row>
    <row r="22" spans="1:9" s="11" customFormat="1" x14ac:dyDescent="0.2">
      <c r="A22" s="90" t="s">
        <v>170</v>
      </c>
      <c r="B22" s="61"/>
      <c r="C22" s="61"/>
      <c r="D22" s="61"/>
      <c r="F22" s="90" t="s">
        <v>214</v>
      </c>
      <c r="G22" s="61"/>
      <c r="H22" s="61"/>
      <c r="I22" s="61"/>
    </row>
    <row r="23" spans="1:9" s="11" customFormat="1" x14ac:dyDescent="0.2">
      <c r="A23" s="90" t="s">
        <v>13</v>
      </c>
      <c r="B23" s="61"/>
      <c r="C23" s="61"/>
      <c r="D23" s="61"/>
      <c r="F23" s="90" t="s">
        <v>13</v>
      </c>
      <c r="G23" s="61"/>
      <c r="H23" s="61"/>
      <c r="I23" s="61"/>
    </row>
    <row r="24" spans="1:9" s="11" customFormat="1" x14ac:dyDescent="0.2">
      <c r="A24" s="90" t="s">
        <v>280</v>
      </c>
      <c r="B24" s="61"/>
      <c r="C24" s="61"/>
      <c r="D24" s="61"/>
      <c r="F24" s="90" t="s">
        <v>280</v>
      </c>
      <c r="G24" s="61"/>
      <c r="H24" s="61"/>
      <c r="I24" s="61"/>
    </row>
    <row r="25" spans="1:9" s="11" customFormat="1" x14ac:dyDescent="0.2">
      <c r="A25" s="90" t="s">
        <v>281</v>
      </c>
      <c r="B25" s="61"/>
      <c r="C25" s="61"/>
      <c r="D25" s="61"/>
      <c r="F25" s="90" t="s">
        <v>281</v>
      </c>
      <c r="G25" s="61"/>
      <c r="H25" s="61"/>
      <c r="I25" s="61"/>
    </row>
    <row r="26" spans="1:9" s="11" customFormat="1" x14ac:dyDescent="0.2">
      <c r="A26" s="90" t="s">
        <v>282</v>
      </c>
      <c r="B26" s="61"/>
      <c r="C26" s="61"/>
      <c r="D26" s="61"/>
      <c r="F26" s="90" t="s">
        <v>54</v>
      </c>
      <c r="G26" s="61"/>
      <c r="H26" s="61"/>
      <c r="I26" s="61"/>
    </row>
    <row r="27" spans="1:9" s="11" customFormat="1" x14ac:dyDescent="0.2">
      <c r="A27" s="90"/>
      <c r="B27" s="61"/>
      <c r="C27" s="61"/>
      <c r="D27" s="61"/>
      <c r="F27" s="90" t="s">
        <v>282</v>
      </c>
      <c r="G27" s="61"/>
      <c r="H27" s="61"/>
      <c r="I27" s="61"/>
    </row>
    <row r="28" spans="1:9" s="11" customFormat="1" x14ac:dyDescent="0.2">
      <c r="A28" s="48"/>
      <c r="B28" s="61"/>
      <c r="C28" s="61"/>
      <c r="D28" s="61"/>
      <c r="F28" s="90" t="s">
        <v>283</v>
      </c>
      <c r="G28" s="61"/>
      <c r="H28" s="61"/>
      <c r="I28" s="61"/>
    </row>
    <row r="29" spans="1:9" s="11" customFormat="1" x14ac:dyDescent="0.2">
      <c r="A29" s="48"/>
      <c r="B29" s="61"/>
      <c r="C29" s="61"/>
      <c r="D29" s="61"/>
      <c r="F29" s="90" t="s">
        <v>284</v>
      </c>
      <c r="G29" s="61"/>
      <c r="H29" s="61"/>
      <c r="I29" s="61"/>
    </row>
    <row r="30" spans="1:9" x14ac:dyDescent="0.2">
      <c r="A30" s="59" t="s">
        <v>14</v>
      </c>
      <c r="B30" s="62"/>
      <c r="C30" s="63"/>
      <c r="D30" s="63"/>
      <c r="F30" s="59" t="s">
        <v>14</v>
      </c>
      <c r="G30" s="62"/>
      <c r="H30" s="63"/>
      <c r="I30" s="63"/>
    </row>
    <row r="31" spans="1:9" s="130" customFormat="1" x14ac:dyDescent="0.2">
      <c r="A31" s="90" t="s">
        <v>216</v>
      </c>
      <c r="B31" s="91"/>
      <c r="C31" s="92"/>
      <c r="D31" s="92"/>
      <c r="F31" s="90" t="s">
        <v>285</v>
      </c>
      <c r="G31" s="94"/>
      <c r="H31" s="94"/>
      <c r="I31" s="94"/>
    </row>
    <row r="32" spans="1:9" s="130" customFormat="1" x14ac:dyDescent="0.2">
      <c r="A32" s="90" t="s">
        <v>70</v>
      </c>
      <c r="B32" s="94"/>
      <c r="C32" s="94"/>
      <c r="D32" s="94"/>
      <c r="F32" s="90" t="s">
        <v>70</v>
      </c>
      <c r="G32" s="94"/>
      <c r="H32" s="94"/>
      <c r="I32" s="94"/>
    </row>
    <row r="33" spans="1:9" x14ac:dyDescent="0.2">
      <c r="A33" s="59" t="s">
        <v>15</v>
      </c>
      <c r="B33" s="62"/>
      <c r="C33" s="64"/>
      <c r="D33" s="64"/>
      <c r="F33" s="59" t="s">
        <v>15</v>
      </c>
      <c r="G33" s="62"/>
      <c r="H33" s="63"/>
      <c r="I33" s="63"/>
    </row>
    <row r="34" spans="1:9" s="93" customFormat="1" x14ac:dyDescent="0.2">
      <c r="A34" s="95" t="s">
        <v>171</v>
      </c>
      <c r="B34" s="96"/>
      <c r="C34" s="96"/>
      <c r="D34" s="96"/>
      <c r="F34" s="90" t="s">
        <v>215</v>
      </c>
      <c r="G34" s="94"/>
      <c r="H34" s="94"/>
      <c r="I34" s="94"/>
    </row>
    <row r="35" spans="1:9" s="93" customFormat="1" x14ac:dyDescent="0.2">
      <c r="A35" s="95" t="s">
        <v>16</v>
      </c>
      <c r="B35" s="96"/>
      <c r="C35" s="96"/>
      <c r="D35" s="96"/>
      <c r="F35" s="90" t="s">
        <v>16</v>
      </c>
      <c r="G35" s="94"/>
      <c r="H35" s="94"/>
      <c r="I35" s="94"/>
    </row>
    <row r="36" spans="1:9" s="93" customFormat="1" x14ac:dyDescent="0.2">
      <c r="A36" s="90" t="s">
        <v>124</v>
      </c>
      <c r="B36" s="96"/>
      <c r="C36" s="96"/>
      <c r="D36" s="96"/>
      <c r="F36" s="90" t="s">
        <v>124</v>
      </c>
      <c r="G36" s="94"/>
      <c r="H36" s="94"/>
      <c r="I36" s="94"/>
    </row>
    <row r="37" spans="1:9" s="93" customFormat="1" x14ac:dyDescent="0.2">
      <c r="A37" s="81" t="s">
        <v>18</v>
      </c>
      <c r="B37" s="91"/>
      <c r="C37" s="97"/>
      <c r="D37" s="97"/>
      <c r="F37" s="81" t="s">
        <v>18</v>
      </c>
      <c r="G37" s="91"/>
      <c r="H37" s="92"/>
      <c r="I37" s="92"/>
    </row>
    <row r="38" spans="1:9" s="130" customFormat="1" x14ac:dyDescent="0.2">
      <c r="A38" s="95" t="s">
        <v>19</v>
      </c>
      <c r="B38" s="96"/>
      <c r="C38" s="96"/>
      <c r="D38" s="96"/>
      <c r="F38" s="95" t="s">
        <v>217</v>
      </c>
      <c r="G38" s="96"/>
      <c r="H38" s="96"/>
      <c r="I38" s="96"/>
    </row>
    <row r="39" spans="1:9" s="130" customFormat="1" x14ac:dyDescent="0.2">
      <c r="A39" s="95" t="s">
        <v>218</v>
      </c>
      <c r="B39" s="96"/>
      <c r="C39" s="96"/>
      <c r="D39" s="96"/>
      <c r="F39" s="95" t="s">
        <v>218</v>
      </c>
      <c r="G39" s="96"/>
      <c r="H39" s="96"/>
      <c r="I39" s="96"/>
    </row>
    <row r="40" spans="1:9" s="123" customFormat="1" x14ac:dyDescent="0.2">
      <c r="A40" s="95" t="s">
        <v>82</v>
      </c>
      <c r="B40" s="96"/>
      <c r="C40" s="96"/>
      <c r="D40" s="96"/>
      <c r="F40" s="95" t="s">
        <v>82</v>
      </c>
      <c r="G40" s="96"/>
      <c r="H40" s="96"/>
      <c r="I40" s="96"/>
    </row>
    <row r="41" spans="1:9" s="123" customFormat="1" ht="25.5" x14ac:dyDescent="0.2">
      <c r="A41" s="99" t="s">
        <v>286</v>
      </c>
      <c r="B41" s="91"/>
      <c r="C41" s="97"/>
      <c r="D41" s="97"/>
      <c r="E41" s="130"/>
      <c r="F41" s="99" t="s">
        <v>219</v>
      </c>
      <c r="G41" s="91"/>
      <c r="H41" s="97"/>
      <c r="I41" s="97"/>
    </row>
    <row r="42" spans="1:9" s="123" customFormat="1" ht="12.75" customHeight="1" x14ac:dyDescent="0.2">
      <c r="A42" s="95" t="s">
        <v>172</v>
      </c>
      <c r="B42" s="96"/>
      <c r="C42" s="96"/>
      <c r="D42" s="96"/>
      <c r="F42" s="95" t="s">
        <v>172</v>
      </c>
      <c r="G42" s="96"/>
      <c r="H42" s="96"/>
      <c r="I42" s="96"/>
    </row>
    <row r="43" spans="1:9" s="130" customFormat="1" x14ac:dyDescent="0.2">
      <c r="A43" s="95" t="s">
        <v>221</v>
      </c>
      <c r="B43" s="96"/>
      <c r="C43" s="96"/>
      <c r="D43" s="96"/>
      <c r="F43" s="95" t="s">
        <v>288</v>
      </c>
      <c r="G43" s="96"/>
      <c r="H43" s="96"/>
      <c r="I43" s="96"/>
    </row>
    <row r="44" spans="1:9" s="130" customFormat="1" x14ac:dyDescent="0.2">
      <c r="A44" s="90" t="s">
        <v>287</v>
      </c>
      <c r="B44" s="94"/>
      <c r="C44" s="94"/>
      <c r="D44" s="94"/>
      <c r="F44" s="90" t="s">
        <v>287</v>
      </c>
      <c r="G44" s="94"/>
      <c r="H44" s="94"/>
      <c r="I44" s="94"/>
    </row>
    <row r="45" spans="1:9" x14ac:dyDescent="0.2">
      <c r="A45" s="59" t="s">
        <v>22</v>
      </c>
      <c r="B45" s="64"/>
      <c r="C45" s="64"/>
      <c r="D45" s="64"/>
      <c r="F45" s="59" t="s">
        <v>22</v>
      </c>
      <c r="G45" s="64"/>
      <c r="H45" s="64"/>
      <c r="I45" s="64"/>
    </row>
    <row r="46" spans="1:9" s="130" customFormat="1" ht="12.75" customHeight="1" x14ac:dyDescent="0.2">
      <c r="A46" s="95" t="s">
        <v>289</v>
      </c>
      <c r="B46" s="96"/>
      <c r="C46" s="96"/>
      <c r="D46" s="96"/>
      <c r="F46" s="95" t="s">
        <v>289</v>
      </c>
      <c r="G46" s="96"/>
      <c r="H46" s="96"/>
      <c r="I46" s="96"/>
    </row>
    <row r="47" spans="1:9" s="93" customFormat="1" x14ac:dyDescent="0.2">
      <c r="A47" s="95" t="s">
        <v>23</v>
      </c>
      <c r="B47" s="96"/>
      <c r="C47" s="96"/>
      <c r="D47" s="96"/>
      <c r="F47" s="95" t="s">
        <v>23</v>
      </c>
      <c r="G47" s="96"/>
      <c r="H47" s="96"/>
      <c r="I47" s="96"/>
    </row>
    <row r="48" spans="1:9" s="93" customFormat="1" ht="12.75" customHeight="1" x14ac:dyDescent="0.2">
      <c r="A48" s="95" t="s">
        <v>24</v>
      </c>
      <c r="B48" s="100"/>
      <c r="C48" s="100"/>
      <c r="D48" s="100"/>
      <c r="F48" s="95" t="s">
        <v>24</v>
      </c>
      <c r="G48" s="100"/>
      <c r="H48" s="100"/>
      <c r="I48" s="100"/>
    </row>
    <row r="49" spans="1:9" s="27" customFormat="1" ht="15.75" x14ac:dyDescent="0.2">
      <c r="A49" s="20" t="s">
        <v>176</v>
      </c>
      <c r="B49" s="119">
        <f>'Prices and Availability CT'!B4</f>
        <v>10001</v>
      </c>
      <c r="C49" s="104">
        <f>'Prices and Availability CT'!C4</f>
        <v>289</v>
      </c>
      <c r="D49" s="120">
        <f>'Prices and Availability CT'!D4</f>
        <v>85900</v>
      </c>
      <c r="F49" s="47"/>
      <c r="G49" s="65"/>
      <c r="H49" s="65"/>
      <c r="I49" s="65"/>
    </row>
    <row r="50" spans="1:9" s="27" customFormat="1" x14ac:dyDescent="0.2">
      <c r="A50" s="59" t="s">
        <v>69</v>
      </c>
      <c r="B50" s="62"/>
      <c r="C50" s="64"/>
      <c r="D50" s="64"/>
      <c r="F50" s="47"/>
      <c r="G50" s="65"/>
      <c r="H50" s="65"/>
      <c r="I50" s="65"/>
    </row>
    <row r="51" spans="1:9" s="27" customFormat="1" ht="25.5" x14ac:dyDescent="0.2">
      <c r="A51" s="86" t="s">
        <v>290</v>
      </c>
      <c r="B51" s="62"/>
      <c r="C51" s="64"/>
      <c r="D51" s="64"/>
      <c r="F51" s="47"/>
      <c r="G51" s="65"/>
      <c r="H51" s="65"/>
      <c r="I51" s="65"/>
    </row>
    <row r="52" spans="1:9" s="27" customFormat="1" x14ac:dyDescent="0.2">
      <c r="A52" s="59" t="s">
        <v>37</v>
      </c>
      <c r="B52" s="62"/>
      <c r="C52" s="64"/>
      <c r="D52" s="64"/>
      <c r="F52" s="47"/>
      <c r="G52" s="65"/>
      <c r="H52" s="65"/>
      <c r="I52" s="65"/>
    </row>
    <row r="53" spans="1:9" x14ac:dyDescent="0.2">
      <c r="A53" s="101" t="s">
        <v>179</v>
      </c>
      <c r="B53" s="62"/>
      <c r="C53" s="64"/>
      <c r="D53" s="64"/>
      <c r="F53"/>
      <c r="G53" s="65"/>
      <c r="H53" s="65"/>
      <c r="I53" s="65"/>
    </row>
    <row r="54" spans="1:9" s="27" customFormat="1" x14ac:dyDescent="0.2">
      <c r="A54" s="59" t="s">
        <v>14</v>
      </c>
      <c r="B54" s="62"/>
      <c r="C54" s="64"/>
      <c r="D54" s="64"/>
      <c r="F54" s="10"/>
      <c r="G54" s="65"/>
      <c r="H54" s="65"/>
      <c r="I54" s="65"/>
    </row>
    <row r="55" spans="1:9" s="27" customFormat="1" ht="25.5" x14ac:dyDescent="0.2">
      <c r="A55" s="90" t="s">
        <v>180</v>
      </c>
      <c r="B55" s="62"/>
      <c r="C55" s="64"/>
      <c r="D55" s="64"/>
      <c r="F55" s="47"/>
      <c r="G55" s="65"/>
      <c r="H55" s="65"/>
      <c r="I55" s="65"/>
    </row>
    <row r="56" spans="1:9" s="27" customFormat="1" ht="25.5" x14ac:dyDescent="0.2">
      <c r="A56" s="102" t="s">
        <v>185</v>
      </c>
      <c r="B56" s="62"/>
      <c r="C56" s="64"/>
      <c r="D56" s="64"/>
      <c r="F56" s="47"/>
      <c r="G56" s="65"/>
      <c r="H56" s="65"/>
      <c r="I56" s="65"/>
    </row>
    <row r="57" spans="1:9" s="27" customFormat="1" x14ac:dyDescent="0.2">
      <c r="A57" s="102" t="s">
        <v>76</v>
      </c>
      <c r="B57" s="62"/>
      <c r="C57" s="64"/>
      <c r="D57" s="64"/>
      <c r="F57" s="47"/>
      <c r="G57" s="65"/>
      <c r="H57" s="65"/>
      <c r="I57" s="65"/>
    </row>
    <row r="58" spans="1:9" s="27" customFormat="1" x14ac:dyDescent="0.2">
      <c r="A58" s="102" t="s">
        <v>99</v>
      </c>
      <c r="B58" s="62"/>
      <c r="C58" s="64"/>
      <c r="D58" s="64"/>
      <c r="F58" s="47"/>
      <c r="G58" s="65"/>
      <c r="H58" s="65"/>
      <c r="I58" s="65"/>
    </row>
    <row r="59" spans="1:9" s="27" customFormat="1" x14ac:dyDescent="0.2">
      <c r="A59" s="102" t="s">
        <v>90</v>
      </c>
      <c r="B59" s="62"/>
      <c r="C59" s="64"/>
      <c r="D59" s="64"/>
      <c r="F59" s="47"/>
      <c r="G59" s="65"/>
      <c r="H59" s="65"/>
      <c r="I59" s="65"/>
    </row>
    <row r="60" spans="1:9" ht="25.5" x14ac:dyDescent="0.2">
      <c r="A60" s="102" t="s">
        <v>291</v>
      </c>
      <c r="B60" s="62"/>
      <c r="C60" s="64"/>
      <c r="D60" s="64"/>
      <c r="F60" s="47"/>
      <c r="G60" s="65"/>
      <c r="H60" s="65"/>
      <c r="I60" s="65"/>
    </row>
    <row r="61" spans="1:9" s="27" customFormat="1" ht="24.75" customHeight="1" x14ac:dyDescent="0.2">
      <c r="A61" s="102" t="s">
        <v>173</v>
      </c>
      <c r="B61" s="62"/>
      <c r="C61" s="64"/>
      <c r="D61" s="64"/>
      <c r="F61" s="47"/>
      <c r="G61" s="65"/>
      <c r="H61" s="65"/>
      <c r="I61" s="65"/>
    </row>
    <row r="62" spans="1:9" x14ac:dyDescent="0.2">
      <c r="A62" s="102" t="s">
        <v>292</v>
      </c>
      <c r="B62" s="62"/>
      <c r="C62" s="64"/>
      <c r="D62" s="64"/>
      <c r="F62" s="47"/>
      <c r="G62" s="65"/>
      <c r="H62" s="65"/>
      <c r="I62" s="65"/>
    </row>
    <row r="63" spans="1:9" x14ac:dyDescent="0.2">
      <c r="A63" s="102" t="s">
        <v>293</v>
      </c>
      <c r="B63" s="62"/>
      <c r="C63" s="64"/>
      <c r="D63" s="64"/>
      <c r="F63" s="47"/>
      <c r="G63" s="65"/>
      <c r="H63" s="65"/>
      <c r="I63" s="65"/>
    </row>
    <row r="64" spans="1:9" x14ac:dyDescent="0.2">
      <c r="A64" s="102" t="s">
        <v>95</v>
      </c>
      <c r="B64" s="62"/>
      <c r="C64" s="64"/>
      <c r="D64" s="64"/>
      <c r="F64" s="47"/>
      <c r="G64" s="65"/>
      <c r="H64" s="65"/>
      <c r="I64" s="65"/>
    </row>
    <row r="65" spans="1:9" x14ac:dyDescent="0.2">
      <c r="A65" s="102" t="s">
        <v>100</v>
      </c>
      <c r="B65" s="62"/>
      <c r="C65" s="64"/>
      <c r="D65" s="64"/>
      <c r="F65" s="47"/>
      <c r="G65" s="65"/>
      <c r="H65" s="65"/>
      <c r="I65" s="65"/>
    </row>
    <row r="66" spans="1:9" ht="12.75" customHeight="1" x14ac:dyDescent="0.2">
      <c r="A66" s="102" t="s">
        <v>101</v>
      </c>
      <c r="B66" s="62"/>
      <c r="C66" s="64"/>
      <c r="D66" s="64"/>
      <c r="F66" s="47"/>
      <c r="G66" s="65"/>
      <c r="H66" s="65"/>
      <c r="I66" s="65"/>
    </row>
    <row r="67" spans="1:9" x14ac:dyDescent="0.2">
      <c r="A67" s="102" t="s">
        <v>112</v>
      </c>
      <c r="B67" s="62"/>
      <c r="C67" s="64"/>
      <c r="D67" s="10"/>
      <c r="F67" s="47"/>
      <c r="G67" s="65"/>
      <c r="H67" s="65"/>
      <c r="I67" s="65"/>
    </row>
    <row r="68" spans="1:9" ht="12.75" customHeight="1" x14ac:dyDescent="0.2">
      <c r="A68" s="103" t="s">
        <v>226</v>
      </c>
      <c r="B68" s="62"/>
      <c r="C68" s="64"/>
      <c r="D68" s="64"/>
      <c r="F68" s="47"/>
      <c r="G68" s="65"/>
      <c r="H68" s="65"/>
      <c r="I68" s="65"/>
    </row>
    <row r="69" spans="1:9" ht="12.75" customHeight="1" x14ac:dyDescent="0.2">
      <c r="A69" s="59" t="s">
        <v>15</v>
      </c>
      <c r="B69" s="62"/>
      <c r="C69" s="64"/>
      <c r="D69" s="64"/>
      <c r="E69" s="30"/>
      <c r="F69" s="47"/>
      <c r="G69" s="65"/>
      <c r="H69" s="65"/>
      <c r="I69" s="65"/>
    </row>
    <row r="70" spans="1:9" x14ac:dyDescent="0.2">
      <c r="A70" s="95" t="s">
        <v>92</v>
      </c>
      <c r="B70" s="62"/>
      <c r="C70" s="64"/>
      <c r="D70" s="64"/>
      <c r="F70" s="47"/>
      <c r="G70" s="65"/>
      <c r="H70" s="65"/>
      <c r="I70" s="65"/>
    </row>
    <row r="71" spans="1:9" ht="12.75" customHeight="1" x14ac:dyDescent="0.2">
      <c r="A71" s="95" t="s">
        <v>33</v>
      </c>
      <c r="B71" s="62"/>
      <c r="C71" s="64"/>
      <c r="D71" s="64"/>
      <c r="F71" s="47"/>
      <c r="G71" s="65"/>
      <c r="H71" s="65"/>
      <c r="I71" s="65"/>
    </row>
    <row r="72" spans="1:9" ht="12.75" customHeight="1" x14ac:dyDescent="0.2">
      <c r="A72" s="99" t="s">
        <v>93</v>
      </c>
      <c r="B72" s="62"/>
      <c r="C72" s="64"/>
      <c r="D72" s="64"/>
      <c r="F72" s="47"/>
      <c r="G72" s="65"/>
      <c r="H72" s="65"/>
      <c r="I72" s="65"/>
    </row>
    <row r="73" spans="1:9" ht="12.75" customHeight="1" x14ac:dyDescent="0.2">
      <c r="A73" s="99" t="s">
        <v>174</v>
      </c>
      <c r="B73" s="62"/>
      <c r="C73" s="64"/>
      <c r="D73" s="64"/>
      <c r="F73" s="47"/>
      <c r="G73" s="65"/>
      <c r="H73" s="65"/>
      <c r="I73" s="65"/>
    </row>
    <row r="74" spans="1:9" x14ac:dyDescent="0.2">
      <c r="A74" s="59" t="s">
        <v>18</v>
      </c>
      <c r="B74" s="62"/>
      <c r="C74" s="64"/>
      <c r="D74" s="64"/>
      <c r="F74" s="47"/>
      <c r="G74" s="65"/>
      <c r="H74" s="65"/>
      <c r="I74" s="65"/>
    </row>
    <row r="75" spans="1:9" ht="25.5" x14ac:dyDescent="0.2">
      <c r="A75" s="99" t="s">
        <v>186</v>
      </c>
      <c r="B75" s="62"/>
      <c r="C75" s="64"/>
      <c r="D75" s="64"/>
      <c r="F75" s="47"/>
      <c r="G75" s="65"/>
      <c r="H75" s="65"/>
      <c r="I75" s="65"/>
    </row>
    <row r="76" spans="1:9" x14ac:dyDescent="0.2">
      <c r="A76" s="99" t="s">
        <v>191</v>
      </c>
      <c r="B76" s="62"/>
      <c r="C76" s="64"/>
      <c r="D76" s="64"/>
      <c r="F76" s="47"/>
      <c r="G76" s="65"/>
      <c r="H76" s="65"/>
      <c r="I76" s="65"/>
    </row>
    <row r="77" spans="1:9" x14ac:dyDescent="0.2">
      <c r="A77" s="81" t="s">
        <v>39</v>
      </c>
      <c r="B77" s="62"/>
      <c r="C77" s="64"/>
      <c r="D77" s="64"/>
      <c r="F77" s="47"/>
      <c r="G77" s="65"/>
      <c r="H77" s="65"/>
      <c r="I77" s="65"/>
    </row>
    <row r="78" spans="1:9" ht="25.5" x14ac:dyDescent="0.2">
      <c r="A78" s="99" t="s">
        <v>32</v>
      </c>
      <c r="B78" s="62"/>
      <c r="C78" s="64"/>
      <c r="D78" s="64"/>
      <c r="F78" s="47"/>
      <c r="G78" s="65"/>
      <c r="H78" s="65"/>
      <c r="I78" s="65"/>
    </row>
    <row r="79" spans="1:9" x14ac:dyDescent="0.2">
      <c r="A79" s="99" t="s">
        <v>12</v>
      </c>
      <c r="B79" s="62"/>
      <c r="C79" s="64"/>
      <c r="D79" s="64"/>
      <c r="F79" s="47"/>
      <c r="G79" s="65"/>
      <c r="H79" s="65"/>
      <c r="I79" s="65"/>
    </row>
    <row r="80" spans="1:9" s="27" customFormat="1" x14ac:dyDescent="0.2">
      <c r="A80" s="99" t="s">
        <v>71</v>
      </c>
      <c r="B80" s="62"/>
      <c r="C80" s="64"/>
      <c r="D80" s="64"/>
      <c r="F80" s="47"/>
      <c r="G80" s="65"/>
      <c r="H80" s="65"/>
      <c r="I80" s="65"/>
    </row>
    <row r="81" spans="1:9" s="27" customFormat="1" x14ac:dyDescent="0.2">
      <c r="A81" s="99" t="s">
        <v>17</v>
      </c>
      <c r="B81" s="62"/>
      <c r="C81" s="64"/>
      <c r="D81" s="64"/>
      <c r="F81" s="47"/>
      <c r="G81" s="65"/>
      <c r="H81" s="65"/>
      <c r="I81" s="65"/>
    </row>
    <row r="82" spans="1:9" x14ac:dyDescent="0.2">
      <c r="A82" s="99" t="s">
        <v>34</v>
      </c>
      <c r="B82" s="62"/>
      <c r="C82" s="64"/>
      <c r="D82" s="64"/>
      <c r="F82" s="47"/>
      <c r="G82" s="65"/>
      <c r="H82" s="65"/>
      <c r="I82" s="65"/>
    </row>
    <row r="83" spans="1:9" s="11" customFormat="1" x14ac:dyDescent="0.2">
      <c r="A83" s="99" t="s">
        <v>20</v>
      </c>
      <c r="B83" s="62"/>
      <c r="C83" s="64"/>
      <c r="D83" s="64"/>
      <c r="F83" s="47"/>
      <c r="G83" s="65"/>
      <c r="H83" s="65"/>
      <c r="I83" s="65"/>
    </row>
    <row r="84" spans="1:9" ht="12.75" customHeight="1" x14ac:dyDescent="0.2">
      <c r="A84" s="99" t="s">
        <v>182</v>
      </c>
      <c r="B84" s="62"/>
      <c r="C84" s="64"/>
      <c r="D84" s="64"/>
      <c r="F84" s="47"/>
      <c r="G84" s="65"/>
      <c r="H84" s="65"/>
      <c r="I84" s="65"/>
    </row>
    <row r="85" spans="1:9" x14ac:dyDescent="0.2">
      <c r="A85" s="47"/>
      <c r="B85" s="66"/>
      <c r="C85" s="66"/>
      <c r="D85" s="66"/>
      <c r="F85" s="47"/>
      <c r="G85" s="66"/>
      <c r="H85" s="66"/>
      <c r="I85" s="66"/>
    </row>
    <row r="86" spans="1:9" ht="15.75" x14ac:dyDescent="0.2">
      <c r="A86" s="20" t="s">
        <v>175</v>
      </c>
      <c r="B86" s="119">
        <f>'Prices and Availability CT'!B5</f>
        <v>10002</v>
      </c>
      <c r="C86" s="104">
        <f>'Prices and Availability CT'!C5</f>
        <v>297</v>
      </c>
      <c r="D86" s="120">
        <f>'Prices and Availability CT'!D5</f>
        <v>109900</v>
      </c>
      <c r="F86" s="20" t="s">
        <v>222</v>
      </c>
      <c r="G86" s="119">
        <f>'Prices and Availability CT'!B8</f>
        <v>10005</v>
      </c>
      <c r="H86" s="104">
        <f>'Prices and Availability CT'!C8</f>
        <v>314</v>
      </c>
      <c r="I86" s="120">
        <f>'Prices and Availability CT'!D8</f>
        <v>115900</v>
      </c>
    </row>
    <row r="87" spans="1:9" x14ac:dyDescent="0.2">
      <c r="A87" s="59" t="s">
        <v>69</v>
      </c>
      <c r="B87" s="60"/>
      <c r="C87" s="67"/>
      <c r="D87" s="67"/>
      <c r="F87" s="59" t="s">
        <v>69</v>
      </c>
      <c r="G87" s="60"/>
      <c r="H87" s="67"/>
      <c r="I87" s="67"/>
    </row>
    <row r="88" spans="1:9" s="98" customFormat="1" ht="25.5" x14ac:dyDescent="0.2">
      <c r="A88" s="86" t="s">
        <v>294</v>
      </c>
      <c r="B88" s="91"/>
      <c r="C88" s="97"/>
      <c r="D88" s="97"/>
      <c r="F88" s="86" t="s">
        <v>298</v>
      </c>
      <c r="G88" s="91"/>
      <c r="H88" s="97"/>
      <c r="I88" s="97"/>
    </row>
    <row r="89" spans="1:9" s="98" customFormat="1" x14ac:dyDescent="0.2">
      <c r="A89" s="81" t="s">
        <v>37</v>
      </c>
      <c r="B89" s="91"/>
      <c r="C89" s="97"/>
      <c r="D89" s="97"/>
      <c r="F89" s="81" t="s">
        <v>37</v>
      </c>
      <c r="G89" s="91"/>
      <c r="H89" s="97"/>
      <c r="I89" s="97"/>
    </row>
    <row r="90" spans="1:9" s="98" customFormat="1" x14ac:dyDescent="0.2">
      <c r="A90" s="101" t="s">
        <v>178</v>
      </c>
      <c r="B90" s="91"/>
      <c r="C90" s="97"/>
      <c r="D90" s="97"/>
      <c r="F90" s="101" t="s">
        <v>178</v>
      </c>
      <c r="G90" s="91"/>
      <c r="H90" s="97"/>
      <c r="I90" s="97"/>
    </row>
    <row r="91" spans="1:9" s="98" customFormat="1" x14ac:dyDescent="0.2">
      <c r="A91" s="81" t="s">
        <v>14</v>
      </c>
      <c r="B91" s="91"/>
      <c r="C91" s="97"/>
      <c r="D91" s="97"/>
      <c r="F91" s="81" t="s">
        <v>14</v>
      </c>
      <c r="G91" s="91"/>
      <c r="H91" s="97"/>
      <c r="I91" s="97"/>
    </row>
    <row r="92" spans="1:9" s="93" customFormat="1" ht="30" customHeight="1" x14ac:dyDescent="0.2">
      <c r="A92" s="90" t="s">
        <v>183</v>
      </c>
      <c r="B92" s="91"/>
      <c r="C92" s="97"/>
      <c r="D92" s="97"/>
      <c r="F92" s="90" t="s">
        <v>223</v>
      </c>
      <c r="G92" s="91"/>
      <c r="H92" s="97"/>
      <c r="I92" s="97"/>
    </row>
    <row r="93" spans="1:9" s="98" customFormat="1" ht="25.5" x14ac:dyDescent="0.2">
      <c r="A93" s="102" t="s">
        <v>107</v>
      </c>
      <c r="B93" s="91"/>
      <c r="C93" s="97"/>
      <c r="D93" s="97"/>
      <c r="F93" s="102" t="s">
        <v>299</v>
      </c>
      <c r="G93" s="91"/>
      <c r="H93" s="97"/>
      <c r="I93" s="97"/>
    </row>
    <row r="94" spans="1:9" s="98" customFormat="1" x14ac:dyDescent="0.2">
      <c r="A94" s="102" t="s">
        <v>76</v>
      </c>
      <c r="B94" s="91"/>
      <c r="C94" s="97"/>
      <c r="D94" s="97"/>
      <c r="F94" s="102" t="s">
        <v>76</v>
      </c>
      <c r="G94" s="91"/>
      <c r="H94" s="97"/>
      <c r="I94" s="97"/>
    </row>
    <row r="95" spans="1:9" s="98" customFormat="1" x14ac:dyDescent="0.2">
      <c r="A95" s="102" t="s">
        <v>295</v>
      </c>
      <c r="B95" s="91"/>
      <c r="C95" s="97"/>
      <c r="D95" s="97"/>
      <c r="F95" s="102" t="s">
        <v>99</v>
      </c>
      <c r="G95" s="91"/>
      <c r="H95" s="97"/>
      <c r="I95" s="97"/>
    </row>
    <row r="96" spans="1:9" s="98" customFormat="1" x14ac:dyDescent="0.2">
      <c r="A96" s="102" t="s">
        <v>90</v>
      </c>
      <c r="B96" s="91"/>
      <c r="C96" s="97"/>
      <c r="D96" s="97"/>
      <c r="F96" s="102" t="s">
        <v>90</v>
      </c>
      <c r="G96" s="91"/>
      <c r="H96" s="97"/>
      <c r="I96" s="97"/>
    </row>
    <row r="97" spans="1:9" s="98" customFormat="1" ht="25.5" x14ac:dyDescent="0.2">
      <c r="A97" s="102" t="s">
        <v>220</v>
      </c>
      <c r="B97" s="91"/>
      <c r="C97" s="97"/>
      <c r="D97" s="97"/>
      <c r="F97" s="102" t="s">
        <v>300</v>
      </c>
      <c r="G97" s="91"/>
      <c r="H97" s="97"/>
      <c r="I97" s="97"/>
    </row>
    <row r="98" spans="1:9" s="98" customFormat="1" ht="26.25" customHeight="1" x14ac:dyDescent="0.2">
      <c r="A98" s="102" t="s">
        <v>173</v>
      </c>
      <c r="B98" s="91"/>
      <c r="C98" s="97"/>
      <c r="D98" s="97"/>
      <c r="F98" s="102" t="s">
        <v>173</v>
      </c>
      <c r="G98" s="91"/>
      <c r="H98" s="97"/>
      <c r="I98" s="97"/>
    </row>
    <row r="99" spans="1:9" s="93" customFormat="1" x14ac:dyDescent="0.2">
      <c r="A99" s="102" t="s">
        <v>292</v>
      </c>
      <c r="B99" s="91"/>
      <c r="C99" s="97"/>
      <c r="D99" s="97"/>
      <c r="F99" s="102" t="s">
        <v>94</v>
      </c>
      <c r="G99" s="91"/>
      <c r="H99" s="97"/>
      <c r="I99" s="97"/>
    </row>
    <row r="100" spans="1:9" s="98" customFormat="1" x14ac:dyDescent="0.2">
      <c r="A100" s="102" t="s">
        <v>296</v>
      </c>
      <c r="B100" s="91"/>
      <c r="C100" s="97"/>
      <c r="D100" s="97"/>
      <c r="F100" s="102" t="s">
        <v>296</v>
      </c>
      <c r="G100" s="91"/>
      <c r="H100" s="97"/>
      <c r="I100" s="97"/>
    </row>
    <row r="101" spans="1:9" s="93" customFormat="1" ht="25.5" x14ac:dyDescent="0.2">
      <c r="A101" s="102" t="s">
        <v>139</v>
      </c>
      <c r="B101" s="91"/>
      <c r="C101" s="97"/>
      <c r="D101" s="97"/>
      <c r="F101" s="102" t="s">
        <v>140</v>
      </c>
      <c r="G101" s="91"/>
      <c r="H101" s="97"/>
      <c r="I101" s="97"/>
    </row>
    <row r="102" spans="1:9" s="93" customFormat="1" x14ac:dyDescent="0.2">
      <c r="A102" s="102" t="s">
        <v>100</v>
      </c>
      <c r="B102" s="91"/>
      <c r="C102" s="97"/>
      <c r="D102" s="97"/>
      <c r="F102" s="102" t="s">
        <v>100</v>
      </c>
      <c r="G102" s="91"/>
      <c r="H102" s="97"/>
      <c r="I102" s="97"/>
    </row>
    <row r="103" spans="1:9" s="93" customFormat="1" x14ac:dyDescent="0.2">
      <c r="A103" s="102" t="s">
        <v>101</v>
      </c>
      <c r="B103" s="91"/>
      <c r="C103" s="97"/>
      <c r="D103" s="97"/>
      <c r="F103" s="102" t="s">
        <v>101</v>
      </c>
      <c r="G103" s="91"/>
      <c r="H103" s="97"/>
      <c r="I103" s="97"/>
    </row>
    <row r="104" spans="1:9" s="93" customFormat="1" x14ac:dyDescent="0.2">
      <c r="A104" s="102" t="s">
        <v>112</v>
      </c>
      <c r="B104" s="91"/>
      <c r="C104" s="97"/>
      <c r="D104" s="97"/>
      <c r="F104" s="102" t="s">
        <v>112</v>
      </c>
      <c r="G104" s="91"/>
      <c r="H104" s="97"/>
      <c r="I104" s="97"/>
    </row>
    <row r="105" spans="1:9" s="93" customFormat="1" ht="12.75" customHeight="1" x14ac:dyDescent="0.2">
      <c r="A105" s="103" t="s">
        <v>225</v>
      </c>
      <c r="B105" s="91"/>
      <c r="C105" s="97"/>
      <c r="D105" s="97"/>
      <c r="F105" s="99" t="s">
        <v>224</v>
      </c>
      <c r="G105" s="91"/>
      <c r="H105" s="97"/>
      <c r="I105" s="97"/>
    </row>
    <row r="106" spans="1:9" x14ac:dyDescent="0.2">
      <c r="A106" s="59" t="s">
        <v>15</v>
      </c>
      <c r="B106" s="62"/>
      <c r="C106" s="64"/>
      <c r="D106" s="64"/>
      <c r="F106" s="59" t="s">
        <v>15</v>
      </c>
      <c r="G106" s="62"/>
      <c r="H106" s="64"/>
      <c r="I106" s="64"/>
    </row>
    <row r="107" spans="1:9" s="93" customFormat="1" x14ac:dyDescent="0.2">
      <c r="A107" s="99" t="s">
        <v>102</v>
      </c>
      <c r="B107" s="91"/>
      <c r="C107" s="97"/>
      <c r="D107" s="97"/>
      <c r="F107" s="99" t="s">
        <v>227</v>
      </c>
      <c r="G107" s="91"/>
      <c r="H107" s="97"/>
      <c r="I107" s="97"/>
    </row>
    <row r="108" spans="1:9" s="93" customFormat="1" x14ac:dyDescent="0.2">
      <c r="A108" s="99" t="s">
        <v>55</v>
      </c>
      <c r="B108" s="91"/>
      <c r="C108" s="97"/>
      <c r="D108" s="97"/>
      <c r="F108" s="99" t="s">
        <v>55</v>
      </c>
      <c r="G108" s="91"/>
      <c r="H108" s="97"/>
      <c r="I108" s="97"/>
    </row>
    <row r="109" spans="1:9" s="93" customFormat="1" ht="25.5" x14ac:dyDescent="0.2">
      <c r="A109" s="99" t="s">
        <v>93</v>
      </c>
      <c r="B109" s="91"/>
      <c r="C109" s="97"/>
      <c r="D109" s="97"/>
      <c r="F109" s="95" t="s">
        <v>150</v>
      </c>
      <c r="G109" s="91"/>
      <c r="H109" s="97"/>
      <c r="I109" s="97"/>
    </row>
    <row r="110" spans="1:9" s="93" customFormat="1" x14ac:dyDescent="0.2">
      <c r="A110" s="99" t="s">
        <v>174</v>
      </c>
      <c r="B110" s="91"/>
      <c r="C110" s="97"/>
      <c r="D110" s="97"/>
      <c r="F110" s="95" t="s">
        <v>155</v>
      </c>
      <c r="G110" s="91"/>
      <c r="H110" s="97"/>
      <c r="I110" s="97"/>
    </row>
    <row r="111" spans="1:9" x14ac:dyDescent="0.2">
      <c r="A111" s="59" t="s">
        <v>18</v>
      </c>
      <c r="B111" s="62"/>
      <c r="C111" s="64"/>
      <c r="D111" s="64"/>
      <c r="F111" s="59" t="s">
        <v>18</v>
      </c>
      <c r="G111" s="62"/>
      <c r="H111" s="64"/>
      <c r="I111" s="64"/>
    </row>
    <row r="112" spans="1:9" ht="16.5" customHeight="1" x14ac:dyDescent="0.2">
      <c r="A112" s="99" t="s">
        <v>303</v>
      </c>
      <c r="B112" s="62"/>
      <c r="C112" s="64"/>
      <c r="D112" s="64"/>
      <c r="F112" s="99" t="s">
        <v>303</v>
      </c>
      <c r="G112" s="65"/>
      <c r="H112" s="65"/>
      <c r="I112" s="65"/>
    </row>
    <row r="113" spans="1:9" s="93" customFormat="1" x14ac:dyDescent="0.2">
      <c r="A113" s="95" t="s">
        <v>190</v>
      </c>
      <c r="B113" s="91"/>
      <c r="C113" s="97"/>
      <c r="D113" s="97"/>
      <c r="F113" s="95" t="s">
        <v>190</v>
      </c>
      <c r="G113" s="91"/>
      <c r="H113" s="97"/>
      <c r="I113" s="97"/>
    </row>
    <row r="114" spans="1:9" s="130" customFormat="1" x14ac:dyDescent="0.2">
      <c r="A114" s="95" t="s">
        <v>302</v>
      </c>
      <c r="B114" s="91"/>
      <c r="C114" s="97"/>
      <c r="D114" s="97"/>
      <c r="F114" s="106"/>
      <c r="G114" s="91"/>
      <c r="H114" s="97"/>
      <c r="I114" s="97"/>
    </row>
    <row r="115" spans="1:9" x14ac:dyDescent="0.2">
      <c r="A115" s="81" t="s">
        <v>39</v>
      </c>
      <c r="B115" s="62"/>
      <c r="C115" s="64"/>
      <c r="D115" s="64"/>
      <c r="F115" s="59" t="s">
        <v>39</v>
      </c>
      <c r="G115" s="62"/>
      <c r="H115" s="64"/>
      <c r="I115" s="64"/>
    </row>
    <row r="116" spans="1:9" s="93" customFormat="1" ht="25.5" x14ac:dyDescent="0.2">
      <c r="A116" s="99" t="s">
        <v>32</v>
      </c>
      <c r="B116" s="91"/>
      <c r="C116" s="97"/>
      <c r="D116" s="97"/>
      <c r="F116" s="99" t="s">
        <v>32</v>
      </c>
      <c r="G116" s="91"/>
      <c r="H116" s="97"/>
      <c r="I116" s="97"/>
    </row>
    <row r="117" spans="1:9" s="93" customFormat="1" x14ac:dyDescent="0.2">
      <c r="A117" s="99" t="s">
        <v>12</v>
      </c>
      <c r="B117" s="91"/>
      <c r="C117" s="97"/>
      <c r="D117" s="97"/>
      <c r="F117" s="99" t="s">
        <v>12</v>
      </c>
      <c r="G117" s="91"/>
      <c r="H117" s="97"/>
      <c r="I117" s="97"/>
    </row>
    <row r="118" spans="1:9" s="93" customFormat="1" x14ac:dyDescent="0.2">
      <c r="A118" s="99" t="s">
        <v>297</v>
      </c>
      <c r="B118" s="91"/>
      <c r="C118" s="97"/>
      <c r="D118" s="97"/>
      <c r="F118" s="99" t="s">
        <v>297</v>
      </c>
      <c r="G118" s="91"/>
      <c r="H118" s="97"/>
      <c r="I118" s="97"/>
    </row>
    <row r="119" spans="1:9" s="93" customFormat="1" x14ac:dyDescent="0.2">
      <c r="A119" s="99" t="s">
        <v>17</v>
      </c>
      <c r="B119" s="91"/>
      <c r="C119" s="97"/>
      <c r="D119" s="97"/>
      <c r="F119" s="99" t="s">
        <v>17</v>
      </c>
      <c r="G119" s="91"/>
      <c r="H119" s="97"/>
      <c r="I119" s="97"/>
    </row>
    <row r="120" spans="1:9" s="93" customFormat="1" x14ac:dyDescent="0.2">
      <c r="A120" s="99" t="s">
        <v>34</v>
      </c>
      <c r="B120" s="91"/>
      <c r="C120" s="97"/>
      <c r="D120" s="97"/>
      <c r="F120" s="99" t="s">
        <v>34</v>
      </c>
      <c r="G120" s="91"/>
      <c r="H120" s="97"/>
      <c r="I120" s="97"/>
    </row>
    <row r="121" spans="1:9" s="93" customFormat="1" x14ac:dyDescent="0.2">
      <c r="A121" s="99" t="s">
        <v>20</v>
      </c>
      <c r="B121" s="91"/>
      <c r="C121" s="97"/>
      <c r="D121" s="97"/>
      <c r="F121" s="99" t="s">
        <v>20</v>
      </c>
      <c r="G121" s="91"/>
      <c r="H121" s="97"/>
      <c r="I121" s="97"/>
    </row>
    <row r="122" spans="1:9" s="98" customFormat="1" x14ac:dyDescent="0.2">
      <c r="A122" s="99" t="s">
        <v>182</v>
      </c>
      <c r="B122" s="104"/>
      <c r="C122" s="105"/>
      <c r="D122" s="105"/>
      <c r="F122" s="99" t="s">
        <v>182</v>
      </c>
      <c r="G122" s="104"/>
      <c r="H122" s="105"/>
      <c r="I122" s="105"/>
    </row>
    <row r="123" spans="1:9" s="98" customFormat="1" ht="15.75" x14ac:dyDescent="0.2">
      <c r="A123" s="124" t="s">
        <v>103</v>
      </c>
      <c r="B123" s="119">
        <f>'Prices and Availability CT'!B6</f>
        <v>10003</v>
      </c>
      <c r="C123" s="104">
        <f>'Prices and Availability CT'!C6</f>
        <v>304</v>
      </c>
      <c r="D123" s="120">
        <f>'Prices and Availability CT'!D6</f>
        <v>115900</v>
      </c>
      <c r="F123" s="124" t="s">
        <v>154</v>
      </c>
      <c r="G123" s="119">
        <f>'Prices and Availability CT'!B9</f>
        <v>10006</v>
      </c>
      <c r="H123" s="104">
        <f>'Prices and Availability CT'!C9</f>
        <v>319</v>
      </c>
      <c r="I123" s="120">
        <f>'Prices and Availability CT'!D9</f>
        <v>124900</v>
      </c>
    </row>
    <row r="124" spans="1:9" x14ac:dyDescent="0.2">
      <c r="A124" s="59" t="s">
        <v>69</v>
      </c>
      <c r="B124" s="60"/>
      <c r="C124" s="67"/>
      <c r="D124" s="67"/>
      <c r="F124" s="59" t="s">
        <v>69</v>
      </c>
      <c r="G124" s="60"/>
      <c r="H124" s="67"/>
      <c r="I124" s="67"/>
    </row>
    <row r="125" spans="1:9" s="130" customFormat="1" ht="26.45" customHeight="1" x14ac:dyDescent="0.2">
      <c r="A125" s="86" t="s">
        <v>301</v>
      </c>
      <c r="B125" s="91"/>
      <c r="C125" s="97"/>
      <c r="D125" s="97"/>
      <c r="F125" s="86" t="s">
        <v>228</v>
      </c>
      <c r="G125" s="91"/>
      <c r="H125" s="97"/>
      <c r="I125" s="97"/>
    </row>
    <row r="126" spans="1:9" s="130" customFormat="1" x14ac:dyDescent="0.2">
      <c r="A126" s="81" t="s">
        <v>37</v>
      </c>
      <c r="B126" s="91"/>
      <c r="C126" s="97"/>
      <c r="D126" s="97"/>
      <c r="F126" s="81" t="s">
        <v>229</v>
      </c>
      <c r="G126" s="91"/>
      <c r="H126" s="97"/>
      <c r="I126" s="97"/>
    </row>
    <row r="127" spans="1:9" s="130" customFormat="1" x14ac:dyDescent="0.2">
      <c r="A127" s="101" t="s">
        <v>188</v>
      </c>
      <c r="B127" s="91"/>
      <c r="C127" s="97"/>
      <c r="D127" s="97"/>
      <c r="F127" s="101" t="s">
        <v>188</v>
      </c>
      <c r="G127" s="91"/>
      <c r="H127" s="97"/>
      <c r="I127" s="97"/>
    </row>
    <row r="128" spans="1:9" s="130" customFormat="1" x14ac:dyDescent="0.2">
      <c r="A128" s="81" t="s">
        <v>14</v>
      </c>
      <c r="B128" s="91"/>
      <c r="C128" s="97"/>
      <c r="D128" s="97"/>
      <c r="F128" s="81" t="s">
        <v>14</v>
      </c>
      <c r="G128" s="91"/>
      <c r="H128" s="97"/>
      <c r="I128" s="97"/>
    </row>
    <row r="129" spans="1:9" s="123" customFormat="1" ht="25.5" x14ac:dyDescent="0.2">
      <c r="A129" s="90" t="s">
        <v>183</v>
      </c>
      <c r="B129" s="91"/>
      <c r="C129" s="97"/>
      <c r="D129" s="97"/>
      <c r="F129" s="90" t="s">
        <v>148</v>
      </c>
      <c r="G129" s="91"/>
      <c r="H129" s="97"/>
      <c r="I129" s="97"/>
    </row>
    <row r="130" spans="1:9" s="123" customFormat="1" ht="33" customHeight="1" x14ac:dyDescent="0.2">
      <c r="A130" s="102" t="s">
        <v>107</v>
      </c>
      <c r="B130" s="91"/>
      <c r="C130" s="97"/>
      <c r="D130" s="97"/>
      <c r="F130" s="102" t="s">
        <v>149</v>
      </c>
      <c r="G130" s="91"/>
      <c r="H130" s="97"/>
      <c r="I130" s="97"/>
    </row>
    <row r="131" spans="1:9" s="123" customFormat="1" ht="12.95" customHeight="1" x14ac:dyDescent="0.2">
      <c r="A131" s="102" t="s">
        <v>76</v>
      </c>
      <c r="B131" s="91"/>
      <c r="C131" s="97"/>
      <c r="D131" s="97"/>
      <c r="F131" s="102" t="s">
        <v>161</v>
      </c>
      <c r="G131" s="91"/>
      <c r="H131" s="97"/>
      <c r="I131" s="97"/>
    </row>
    <row r="132" spans="1:9" s="123" customFormat="1" x14ac:dyDescent="0.2">
      <c r="A132" s="102" t="s">
        <v>99</v>
      </c>
      <c r="B132" s="91"/>
      <c r="C132" s="97"/>
      <c r="D132" s="97"/>
      <c r="F132" s="102" t="s">
        <v>99</v>
      </c>
      <c r="G132" s="91"/>
      <c r="H132" s="97"/>
      <c r="I132" s="97"/>
    </row>
    <row r="133" spans="1:9" s="130" customFormat="1" x14ac:dyDescent="0.2">
      <c r="A133" s="102" t="s">
        <v>90</v>
      </c>
      <c r="B133" s="91"/>
      <c r="C133" s="97"/>
      <c r="D133" s="97"/>
      <c r="F133" s="102" t="s">
        <v>162</v>
      </c>
      <c r="G133" s="91"/>
      <c r="H133" s="97"/>
      <c r="I133" s="97"/>
    </row>
    <row r="134" spans="1:9" s="123" customFormat="1" ht="25.5" x14ac:dyDescent="0.2">
      <c r="A134" s="102" t="s">
        <v>300</v>
      </c>
      <c r="B134" s="91"/>
      <c r="C134" s="97"/>
      <c r="D134" s="97"/>
      <c r="F134" s="102" t="s">
        <v>300</v>
      </c>
      <c r="G134" s="91"/>
      <c r="H134" s="97"/>
      <c r="I134" s="97"/>
    </row>
    <row r="135" spans="1:9" s="123" customFormat="1" ht="12.95" customHeight="1" x14ac:dyDescent="0.2">
      <c r="A135" s="102" t="s">
        <v>173</v>
      </c>
      <c r="B135" s="91"/>
      <c r="C135" s="97"/>
      <c r="D135" s="97"/>
      <c r="F135" s="102" t="s">
        <v>173</v>
      </c>
      <c r="G135" s="91"/>
      <c r="H135" s="97"/>
      <c r="I135" s="97"/>
    </row>
    <row r="136" spans="1:9" s="123" customFormat="1" x14ac:dyDescent="0.2">
      <c r="A136" s="102" t="s">
        <v>292</v>
      </c>
      <c r="B136" s="91"/>
      <c r="C136" s="97"/>
      <c r="D136" s="97"/>
      <c r="F136" s="102" t="s">
        <v>292</v>
      </c>
      <c r="G136" s="91"/>
      <c r="H136" s="97"/>
      <c r="I136" s="97"/>
    </row>
    <row r="137" spans="1:9" s="123" customFormat="1" x14ac:dyDescent="0.2">
      <c r="A137" s="102" t="s">
        <v>296</v>
      </c>
      <c r="B137" s="91"/>
      <c r="C137" s="97"/>
      <c r="D137" s="97"/>
      <c r="F137" s="102" t="s">
        <v>296</v>
      </c>
      <c r="G137" s="91"/>
      <c r="H137" s="97"/>
      <c r="I137" s="97"/>
    </row>
    <row r="138" spans="1:9" s="123" customFormat="1" x14ac:dyDescent="0.2">
      <c r="A138" s="102" t="s">
        <v>95</v>
      </c>
      <c r="B138" s="91"/>
      <c r="C138" s="97"/>
      <c r="D138" s="97"/>
      <c r="F138" s="102" t="s">
        <v>95</v>
      </c>
      <c r="G138" s="91"/>
      <c r="H138" s="97"/>
      <c r="I138" s="97"/>
    </row>
    <row r="139" spans="1:9" s="123" customFormat="1" x14ac:dyDescent="0.2">
      <c r="A139" s="102" t="s">
        <v>100</v>
      </c>
      <c r="B139" s="91"/>
      <c r="C139" s="97"/>
      <c r="D139" s="97"/>
      <c r="F139" s="102" t="s">
        <v>100</v>
      </c>
      <c r="G139" s="91"/>
      <c r="H139" s="97"/>
      <c r="I139" s="97"/>
    </row>
    <row r="140" spans="1:9" s="130" customFormat="1" x14ac:dyDescent="0.2">
      <c r="A140" s="102" t="s">
        <v>101</v>
      </c>
      <c r="B140" s="91"/>
      <c r="C140" s="97"/>
      <c r="D140" s="97"/>
      <c r="F140" s="102" t="s">
        <v>101</v>
      </c>
      <c r="G140" s="91"/>
      <c r="H140" s="97"/>
      <c r="I140" s="97"/>
    </row>
    <row r="141" spans="1:9" s="123" customFormat="1" x14ac:dyDescent="0.2">
      <c r="A141" s="102" t="s">
        <v>112</v>
      </c>
      <c r="B141" s="91"/>
      <c r="C141" s="97"/>
      <c r="D141" s="97"/>
      <c r="F141" s="102" t="s">
        <v>112</v>
      </c>
      <c r="G141" s="91"/>
      <c r="H141" s="97"/>
      <c r="I141" s="97"/>
    </row>
    <row r="142" spans="1:9" s="93" customFormat="1" x14ac:dyDescent="0.2">
      <c r="A142" s="103" t="s">
        <v>226</v>
      </c>
      <c r="B142" s="91"/>
      <c r="C142" s="97"/>
      <c r="D142" s="97"/>
      <c r="F142" s="103" t="s">
        <v>226</v>
      </c>
      <c r="G142" s="91"/>
      <c r="H142" s="97"/>
      <c r="I142" s="97"/>
    </row>
    <row r="143" spans="1:9" s="93" customFormat="1" x14ac:dyDescent="0.2">
      <c r="A143" s="81" t="s">
        <v>15</v>
      </c>
      <c r="B143" s="91"/>
      <c r="C143" s="97"/>
      <c r="D143" s="97"/>
      <c r="F143" s="81" t="s">
        <v>15</v>
      </c>
      <c r="G143" s="91"/>
      <c r="H143" s="97"/>
      <c r="I143" s="97"/>
    </row>
    <row r="144" spans="1:9" s="98" customFormat="1" ht="25.5" x14ac:dyDescent="0.2">
      <c r="A144" s="106" t="s">
        <v>187</v>
      </c>
      <c r="B144" s="91"/>
      <c r="C144" s="97"/>
      <c r="D144" s="97"/>
      <c r="F144" s="106" t="s">
        <v>187</v>
      </c>
      <c r="G144" s="91"/>
      <c r="H144" s="97"/>
      <c r="I144" s="97"/>
    </row>
    <row r="145" spans="1:9" s="98" customFormat="1" ht="33" customHeight="1" x14ac:dyDescent="0.2">
      <c r="A145" s="106" t="s">
        <v>77</v>
      </c>
      <c r="B145" s="91"/>
      <c r="C145" s="97"/>
      <c r="D145" s="97"/>
      <c r="F145" s="106" t="s">
        <v>151</v>
      </c>
      <c r="G145" s="91"/>
      <c r="H145" s="97"/>
      <c r="I145" s="97"/>
    </row>
    <row r="146" spans="1:9" s="93" customFormat="1" ht="12.6" customHeight="1" x14ac:dyDescent="0.2">
      <c r="A146" s="95" t="s">
        <v>55</v>
      </c>
      <c r="B146" s="91"/>
      <c r="C146" s="97"/>
      <c r="D146" s="97"/>
      <c r="F146" s="95" t="s">
        <v>55</v>
      </c>
      <c r="G146" s="91"/>
      <c r="H146" s="97"/>
      <c r="I146" s="97"/>
    </row>
    <row r="147" spans="1:9" ht="12.6" customHeight="1" x14ac:dyDescent="0.2">
      <c r="A147" s="59" t="s">
        <v>18</v>
      </c>
      <c r="B147" s="62"/>
      <c r="C147" s="64"/>
      <c r="D147" s="64"/>
      <c r="F147" s="59" t="s">
        <v>18</v>
      </c>
      <c r="G147" s="62"/>
      <c r="H147" s="64"/>
      <c r="I147" s="64"/>
    </row>
    <row r="148" spans="1:9" ht="16.5" customHeight="1" x14ac:dyDescent="0.2">
      <c r="A148" s="99" t="s">
        <v>303</v>
      </c>
      <c r="B148" s="62"/>
      <c r="C148" s="64"/>
      <c r="D148" s="64"/>
      <c r="F148" s="99" t="s">
        <v>303</v>
      </c>
      <c r="G148" s="65"/>
      <c r="H148" s="65"/>
      <c r="I148" s="65"/>
    </row>
    <row r="149" spans="1:9" s="130" customFormat="1" x14ac:dyDescent="0.2">
      <c r="A149" s="95" t="s">
        <v>190</v>
      </c>
      <c r="B149" s="91"/>
      <c r="C149" s="97"/>
      <c r="D149" s="97"/>
      <c r="F149" s="95" t="s">
        <v>190</v>
      </c>
      <c r="G149" s="91"/>
      <c r="H149" s="97"/>
      <c r="I149" s="97"/>
    </row>
    <row r="150" spans="1:9" s="130" customFormat="1" ht="25.5" x14ac:dyDescent="0.2">
      <c r="A150" s="106" t="s">
        <v>89</v>
      </c>
      <c r="B150" s="91"/>
      <c r="C150" s="97"/>
      <c r="D150" s="97"/>
      <c r="F150" s="106" t="s">
        <v>89</v>
      </c>
      <c r="G150" s="91"/>
      <c r="H150" s="97"/>
      <c r="I150" s="97"/>
    </row>
    <row r="151" spans="1:9" s="130" customFormat="1" x14ac:dyDescent="0.2">
      <c r="A151" s="95" t="s">
        <v>302</v>
      </c>
      <c r="B151" s="91"/>
      <c r="C151" s="97"/>
      <c r="D151" s="97"/>
      <c r="F151" s="106"/>
      <c r="G151" s="91"/>
      <c r="H151" s="97"/>
      <c r="I151" s="97"/>
    </row>
    <row r="152" spans="1:9" ht="12.95" customHeight="1" x14ac:dyDescent="0.2">
      <c r="A152" s="81" t="s">
        <v>39</v>
      </c>
      <c r="B152" s="62"/>
      <c r="C152" s="64"/>
      <c r="D152" s="64"/>
      <c r="E152" s="30"/>
      <c r="F152" s="81" t="s">
        <v>39</v>
      </c>
      <c r="G152" s="62"/>
      <c r="H152" s="64"/>
      <c r="I152" s="64"/>
    </row>
    <row r="153" spans="1:9" s="93" customFormat="1" ht="12.6" customHeight="1" x14ac:dyDescent="0.2">
      <c r="A153" s="95" t="s">
        <v>32</v>
      </c>
      <c r="B153" s="91"/>
      <c r="C153" s="97"/>
      <c r="D153" s="97"/>
      <c r="E153" s="107"/>
      <c r="F153" s="99" t="s">
        <v>32</v>
      </c>
      <c r="G153" s="91"/>
      <c r="H153" s="97"/>
      <c r="I153" s="97"/>
    </row>
    <row r="154" spans="1:9" s="93" customFormat="1" ht="12.95" customHeight="1" x14ac:dyDescent="0.2">
      <c r="A154" s="95" t="s">
        <v>12</v>
      </c>
      <c r="B154" s="91"/>
      <c r="C154" s="97"/>
      <c r="D154" s="97"/>
      <c r="F154" s="99" t="s">
        <v>12</v>
      </c>
      <c r="G154" s="91"/>
      <c r="H154" s="97"/>
      <c r="I154" s="97"/>
    </row>
    <row r="155" spans="1:9" s="130" customFormat="1" ht="12.6" customHeight="1" x14ac:dyDescent="0.2">
      <c r="A155" s="95" t="s">
        <v>297</v>
      </c>
      <c r="B155" s="91"/>
      <c r="C155" s="97"/>
      <c r="D155" s="97"/>
      <c r="F155" s="99" t="s">
        <v>297</v>
      </c>
      <c r="G155" s="91"/>
      <c r="H155" s="97"/>
      <c r="I155" s="97"/>
    </row>
    <row r="156" spans="1:9" s="130" customFormat="1" ht="12.95" customHeight="1" x14ac:dyDescent="0.2">
      <c r="A156" s="95" t="s">
        <v>17</v>
      </c>
      <c r="B156" s="91"/>
      <c r="C156" s="97"/>
      <c r="D156" s="97"/>
      <c r="F156" s="99" t="s">
        <v>17</v>
      </c>
      <c r="G156" s="91"/>
      <c r="H156" s="97"/>
      <c r="I156" s="97"/>
    </row>
    <row r="157" spans="1:9" s="130" customFormat="1" ht="12.6" customHeight="1" x14ac:dyDescent="0.2">
      <c r="A157" s="95" t="s">
        <v>34</v>
      </c>
      <c r="B157" s="91"/>
      <c r="C157" s="97"/>
      <c r="D157" s="97"/>
      <c r="F157" s="99" t="s">
        <v>34</v>
      </c>
      <c r="G157" s="91"/>
      <c r="H157" s="97"/>
      <c r="I157" s="97"/>
    </row>
    <row r="158" spans="1:9" s="130" customFormat="1" x14ac:dyDescent="0.2">
      <c r="A158" s="95" t="s">
        <v>20</v>
      </c>
      <c r="B158" s="91"/>
      <c r="C158" s="97"/>
      <c r="D158" s="97"/>
      <c r="F158" s="99" t="s">
        <v>20</v>
      </c>
      <c r="G158" s="91"/>
      <c r="H158" s="97"/>
      <c r="I158" s="97"/>
    </row>
    <row r="159" spans="1:9" s="130" customFormat="1" x14ac:dyDescent="0.2">
      <c r="A159" s="95" t="s">
        <v>182</v>
      </c>
      <c r="B159" s="91"/>
      <c r="C159" s="97"/>
      <c r="D159" s="97"/>
      <c r="F159" s="99" t="s">
        <v>21</v>
      </c>
      <c r="G159" s="104"/>
      <c r="H159" s="105"/>
      <c r="I159" s="105"/>
    </row>
    <row r="160" spans="1:9" s="93" customFormat="1" ht="15.75" x14ac:dyDescent="0.2">
      <c r="A160" s="124" t="s">
        <v>104</v>
      </c>
      <c r="B160" s="119">
        <f>'Prices and Availability CT'!B7</f>
        <v>10004</v>
      </c>
      <c r="C160" s="104">
        <f>'Prices and Availability CT'!C7</f>
        <v>312</v>
      </c>
      <c r="D160" s="120">
        <f>'Prices and Availability CT'!D7</f>
        <v>124900</v>
      </c>
      <c r="F160" s="99"/>
      <c r="G160" s="96"/>
      <c r="H160" s="96"/>
      <c r="I160" s="96"/>
    </row>
    <row r="161" spans="1:9" x14ac:dyDescent="0.2">
      <c r="A161" s="59" t="s">
        <v>69</v>
      </c>
      <c r="B161" s="60"/>
      <c r="C161" s="67"/>
      <c r="D161" s="67"/>
      <c r="F161" s="47"/>
      <c r="G161" s="65"/>
      <c r="H161" s="65"/>
      <c r="I161" s="65"/>
    </row>
    <row r="162" spans="1:9" s="93" customFormat="1" ht="26.25" customHeight="1" x14ac:dyDescent="0.2">
      <c r="A162" s="86" t="s">
        <v>184</v>
      </c>
      <c r="B162" s="91"/>
      <c r="C162" s="97"/>
      <c r="D162" s="97"/>
      <c r="F162" s="99"/>
      <c r="G162" s="96"/>
      <c r="H162" s="96"/>
      <c r="I162" s="96"/>
    </row>
    <row r="163" spans="1:9" s="93" customFormat="1" x14ac:dyDescent="0.2">
      <c r="A163" s="81" t="s">
        <v>37</v>
      </c>
      <c r="B163" s="91"/>
      <c r="C163" s="97"/>
      <c r="D163" s="97"/>
      <c r="F163" s="99"/>
      <c r="G163" s="96"/>
      <c r="H163" s="96"/>
      <c r="I163" s="96"/>
    </row>
    <row r="164" spans="1:9" s="98" customFormat="1" x14ac:dyDescent="0.2">
      <c r="A164" s="101" t="s">
        <v>189</v>
      </c>
      <c r="B164" s="91"/>
      <c r="C164" s="97"/>
      <c r="D164" s="97"/>
      <c r="F164" s="99"/>
      <c r="G164" s="96"/>
      <c r="H164" s="96"/>
      <c r="I164" s="96"/>
    </row>
    <row r="165" spans="1:9" s="98" customFormat="1" x14ac:dyDescent="0.2">
      <c r="A165" s="81" t="s">
        <v>14</v>
      </c>
      <c r="B165" s="91"/>
      <c r="C165" s="97"/>
      <c r="D165" s="97"/>
      <c r="F165" s="99"/>
      <c r="G165" s="96"/>
      <c r="H165" s="96"/>
      <c r="I165" s="96"/>
    </row>
    <row r="166" spans="1:9" s="93" customFormat="1" ht="25.5" x14ac:dyDescent="0.2">
      <c r="A166" s="90" t="s">
        <v>118</v>
      </c>
      <c r="B166" s="91"/>
      <c r="C166" s="97"/>
      <c r="D166" s="97"/>
      <c r="F166" s="99"/>
      <c r="G166" s="96"/>
      <c r="H166" s="96"/>
      <c r="I166" s="96"/>
    </row>
    <row r="167" spans="1:9" s="93" customFormat="1" ht="25.5" x14ac:dyDescent="0.2">
      <c r="A167" s="102" t="s">
        <v>107</v>
      </c>
      <c r="B167" s="91"/>
      <c r="C167" s="97"/>
      <c r="D167" s="97"/>
      <c r="F167" s="99"/>
      <c r="G167" s="96"/>
      <c r="H167" s="96"/>
      <c r="I167" s="96"/>
    </row>
    <row r="168" spans="1:9" s="93" customFormat="1" ht="12.6" customHeight="1" x14ac:dyDescent="0.2">
      <c r="A168" s="102" t="s">
        <v>76</v>
      </c>
      <c r="B168" s="91"/>
      <c r="C168" s="97"/>
      <c r="D168" s="97"/>
      <c r="F168" s="99"/>
      <c r="G168" s="96"/>
      <c r="H168" s="96"/>
      <c r="I168" s="96"/>
    </row>
    <row r="169" spans="1:9" s="93" customFormat="1" ht="12.6" customHeight="1" x14ac:dyDescent="0.2">
      <c r="A169" s="102" t="s">
        <v>99</v>
      </c>
      <c r="B169" s="91"/>
      <c r="C169" s="97"/>
      <c r="D169" s="97"/>
      <c r="F169" s="99"/>
      <c r="G169" s="96"/>
      <c r="H169" s="96"/>
      <c r="I169" s="96"/>
    </row>
    <row r="170" spans="1:9" s="93" customFormat="1" x14ac:dyDescent="0.2">
      <c r="A170" s="102" t="s">
        <v>90</v>
      </c>
      <c r="B170" s="91"/>
      <c r="C170" s="97"/>
      <c r="D170" s="97"/>
      <c r="F170" s="99"/>
      <c r="G170" s="96"/>
      <c r="H170" s="96"/>
      <c r="I170" s="96"/>
    </row>
    <row r="171" spans="1:9" s="93" customFormat="1" ht="25.5" x14ac:dyDescent="0.2">
      <c r="A171" s="102" t="s">
        <v>300</v>
      </c>
      <c r="B171" s="91"/>
      <c r="C171" s="97"/>
      <c r="D171" s="97"/>
      <c r="F171" s="99"/>
      <c r="G171" s="96"/>
      <c r="H171" s="96"/>
      <c r="I171" s="96"/>
    </row>
    <row r="172" spans="1:9" s="98" customFormat="1" x14ac:dyDescent="0.2">
      <c r="A172" s="102" t="s">
        <v>173</v>
      </c>
      <c r="B172" s="91"/>
      <c r="C172" s="97"/>
      <c r="D172" s="97"/>
      <c r="F172" s="99"/>
      <c r="G172" s="96"/>
      <c r="H172" s="96"/>
      <c r="I172" s="96"/>
    </row>
    <row r="173" spans="1:9" s="98" customFormat="1" ht="12.6" customHeight="1" x14ac:dyDescent="0.2">
      <c r="A173" s="102" t="s">
        <v>94</v>
      </c>
      <c r="B173" s="91"/>
      <c r="C173" s="97"/>
      <c r="D173" s="97"/>
      <c r="F173" s="99"/>
      <c r="G173" s="96"/>
      <c r="H173" s="96"/>
      <c r="I173" s="96"/>
    </row>
    <row r="174" spans="1:9" s="98" customFormat="1" x14ac:dyDescent="0.2">
      <c r="A174" s="102" t="s">
        <v>296</v>
      </c>
      <c r="B174" s="91"/>
      <c r="C174" s="97"/>
      <c r="D174" s="97"/>
      <c r="F174" s="99"/>
      <c r="G174" s="96"/>
      <c r="H174" s="96"/>
      <c r="I174" s="96"/>
    </row>
    <row r="175" spans="1:9" s="98" customFormat="1" x14ac:dyDescent="0.2">
      <c r="A175" s="102" t="s">
        <v>95</v>
      </c>
      <c r="B175" s="91"/>
      <c r="C175" s="97"/>
      <c r="D175" s="97"/>
      <c r="F175" s="99"/>
      <c r="G175" s="96"/>
      <c r="H175" s="96"/>
      <c r="I175" s="96"/>
    </row>
    <row r="176" spans="1:9" s="93" customFormat="1" x14ac:dyDescent="0.2">
      <c r="A176" s="102" t="s">
        <v>100</v>
      </c>
      <c r="B176" s="91"/>
      <c r="C176" s="97"/>
      <c r="D176" s="97"/>
      <c r="F176" s="99"/>
      <c r="G176" s="96"/>
      <c r="H176" s="96"/>
      <c r="I176" s="96"/>
    </row>
    <row r="177" spans="1:9" s="98" customFormat="1" x14ac:dyDescent="0.2">
      <c r="A177" s="102" t="s">
        <v>101</v>
      </c>
      <c r="B177" s="91"/>
      <c r="C177" s="97"/>
      <c r="D177" s="97"/>
      <c r="F177" s="99"/>
      <c r="G177" s="96"/>
      <c r="H177" s="96"/>
      <c r="I177" s="96"/>
    </row>
    <row r="178" spans="1:9" s="98" customFormat="1" x14ac:dyDescent="0.2">
      <c r="A178" s="102" t="s">
        <v>112</v>
      </c>
      <c r="B178" s="91"/>
      <c r="C178" s="97"/>
      <c r="D178" s="97"/>
      <c r="F178" s="99"/>
      <c r="G178" s="96"/>
      <c r="H178" s="96"/>
      <c r="I178" s="96"/>
    </row>
    <row r="179" spans="1:9" s="98" customFormat="1" x14ac:dyDescent="0.2">
      <c r="A179" s="99" t="s">
        <v>226</v>
      </c>
      <c r="B179" s="91"/>
      <c r="C179" s="97"/>
      <c r="D179" s="97"/>
      <c r="F179" s="99"/>
      <c r="G179" s="96"/>
      <c r="H179" s="96"/>
      <c r="I179" s="96"/>
    </row>
    <row r="180" spans="1:9" s="98" customFormat="1" x14ac:dyDescent="0.2">
      <c r="A180" s="81" t="s">
        <v>15</v>
      </c>
      <c r="B180" s="91"/>
      <c r="C180" s="97"/>
      <c r="D180" s="97"/>
      <c r="F180" s="99"/>
      <c r="G180" s="96"/>
      <c r="H180" s="96"/>
      <c r="I180" s="96"/>
    </row>
    <row r="181" spans="1:9" s="98" customFormat="1" ht="25.5" x14ac:dyDescent="0.2">
      <c r="A181" s="102" t="s">
        <v>304</v>
      </c>
      <c r="B181" s="91"/>
      <c r="C181" s="97"/>
      <c r="D181" s="97"/>
      <c r="F181" s="99"/>
      <c r="G181" s="96"/>
      <c r="H181" s="96"/>
      <c r="I181" s="96"/>
    </row>
    <row r="182" spans="1:9" s="98" customFormat="1" ht="12.6" customHeight="1" x14ac:dyDescent="0.2">
      <c r="A182" s="102" t="s">
        <v>305</v>
      </c>
      <c r="B182" s="91"/>
      <c r="C182" s="97"/>
      <c r="D182" s="97"/>
      <c r="F182" s="99"/>
      <c r="G182" s="96"/>
      <c r="H182" s="96"/>
      <c r="I182" s="96"/>
    </row>
    <row r="183" spans="1:9" s="93" customFormat="1" x14ac:dyDescent="0.2">
      <c r="A183" s="102" t="s">
        <v>55</v>
      </c>
      <c r="B183" s="91"/>
      <c r="C183" s="97"/>
      <c r="D183" s="97"/>
      <c r="F183" s="99"/>
      <c r="G183" s="96"/>
      <c r="H183" s="96"/>
      <c r="I183" s="96"/>
    </row>
    <row r="184" spans="1:9" s="98" customFormat="1" x14ac:dyDescent="0.2">
      <c r="A184" s="81" t="s">
        <v>18</v>
      </c>
      <c r="B184" s="91"/>
      <c r="C184" s="97"/>
      <c r="D184" s="97"/>
      <c r="F184" s="99"/>
      <c r="G184" s="96"/>
      <c r="H184" s="96"/>
      <c r="I184" s="96"/>
    </row>
    <row r="185" spans="1:9" s="93" customFormat="1" x14ac:dyDescent="0.2">
      <c r="A185" s="95" t="s">
        <v>190</v>
      </c>
      <c r="B185" s="91"/>
      <c r="C185" s="97"/>
      <c r="D185" s="97"/>
      <c r="F185" s="99"/>
      <c r="G185" s="96"/>
      <c r="H185" s="96"/>
      <c r="I185" s="96"/>
    </row>
    <row r="186" spans="1:9" s="93" customFormat="1" ht="12.6" customHeight="1" x14ac:dyDescent="0.2">
      <c r="A186" s="106" t="s">
        <v>89</v>
      </c>
      <c r="B186" s="91"/>
      <c r="C186" s="97"/>
      <c r="D186" s="97"/>
      <c r="F186" s="99"/>
      <c r="G186" s="96"/>
      <c r="H186" s="96"/>
      <c r="I186" s="96"/>
    </row>
    <row r="187" spans="1:9" s="93" customFormat="1" x14ac:dyDescent="0.2">
      <c r="A187" s="95" t="s">
        <v>306</v>
      </c>
      <c r="B187" s="91"/>
      <c r="C187" s="97"/>
      <c r="D187" s="97"/>
      <c r="F187" s="99"/>
      <c r="G187" s="96"/>
      <c r="H187" s="96"/>
      <c r="I187" s="96"/>
    </row>
    <row r="188" spans="1:9" s="98" customFormat="1" x14ac:dyDescent="0.2">
      <c r="A188" s="81" t="s">
        <v>39</v>
      </c>
      <c r="B188" s="91"/>
      <c r="C188" s="97"/>
      <c r="D188" s="97"/>
      <c r="F188" s="99"/>
      <c r="G188" s="96"/>
      <c r="H188" s="96"/>
      <c r="I188" s="96"/>
    </row>
    <row r="189" spans="1:9" s="98" customFormat="1" ht="12.6" customHeight="1" x14ac:dyDescent="0.2">
      <c r="A189" s="95" t="s">
        <v>32</v>
      </c>
      <c r="B189" s="91"/>
      <c r="C189" s="97"/>
      <c r="D189" s="97"/>
      <c r="F189" s="99"/>
      <c r="G189" s="96"/>
      <c r="H189" s="96"/>
      <c r="I189" s="96"/>
    </row>
    <row r="190" spans="1:9" s="93" customFormat="1" x14ac:dyDescent="0.2">
      <c r="A190" s="95" t="s">
        <v>12</v>
      </c>
      <c r="B190" s="91"/>
      <c r="C190" s="97"/>
      <c r="D190" s="97"/>
      <c r="F190" s="99"/>
      <c r="G190" s="96"/>
      <c r="H190" s="96"/>
      <c r="I190" s="96"/>
    </row>
    <row r="191" spans="1:9" s="93" customFormat="1" x14ac:dyDescent="0.2">
      <c r="A191" s="95" t="s">
        <v>307</v>
      </c>
      <c r="B191" s="91"/>
      <c r="C191" s="97"/>
      <c r="D191" s="97"/>
      <c r="F191" s="99"/>
      <c r="G191" s="96"/>
      <c r="H191" s="96"/>
      <c r="I191" s="96"/>
    </row>
    <row r="192" spans="1:9" s="93" customFormat="1" x14ac:dyDescent="0.2">
      <c r="A192" s="95" t="s">
        <v>17</v>
      </c>
      <c r="B192" s="91"/>
      <c r="C192" s="97"/>
      <c r="D192" s="97"/>
      <c r="F192" s="99"/>
      <c r="G192" s="96"/>
      <c r="H192" s="96"/>
      <c r="I192" s="96"/>
    </row>
    <row r="193" spans="1:9" s="93" customFormat="1" x14ac:dyDescent="0.2">
      <c r="A193" s="95" t="s">
        <v>34</v>
      </c>
      <c r="B193" s="91"/>
      <c r="C193" s="97"/>
      <c r="D193" s="97"/>
      <c r="E193" s="107"/>
      <c r="F193" s="99"/>
      <c r="G193" s="96"/>
      <c r="H193" s="96"/>
      <c r="I193" s="96"/>
    </row>
    <row r="194" spans="1:9" s="93" customFormat="1" x14ac:dyDescent="0.2">
      <c r="A194" s="95" t="s">
        <v>20</v>
      </c>
      <c r="B194" s="91"/>
      <c r="C194" s="97"/>
      <c r="D194" s="97"/>
      <c r="E194" s="107"/>
      <c r="F194" s="99"/>
      <c r="G194" s="96"/>
      <c r="H194" s="96"/>
      <c r="I194" s="96"/>
    </row>
    <row r="195" spans="1:9" s="93" customFormat="1" x14ac:dyDescent="0.2">
      <c r="A195" s="95" t="s">
        <v>21</v>
      </c>
      <c r="B195" s="91"/>
      <c r="C195" s="97"/>
      <c r="D195" s="97"/>
      <c r="F195" s="99"/>
      <c r="G195" s="96"/>
      <c r="H195" s="96"/>
      <c r="I195" s="96"/>
    </row>
    <row r="196" spans="1:9" ht="18" x14ac:dyDescent="0.2">
      <c r="A196" s="137" t="s">
        <v>133</v>
      </c>
      <c r="B196" s="138"/>
      <c r="C196" s="138"/>
      <c r="D196" s="139"/>
      <c r="F196" s="137" t="s">
        <v>133</v>
      </c>
      <c r="G196" s="138"/>
      <c r="H196" s="138"/>
      <c r="I196" s="139"/>
    </row>
    <row r="197" spans="1:9" ht="18" x14ac:dyDescent="0.2">
      <c r="A197" s="140" t="s">
        <v>160</v>
      </c>
      <c r="B197" s="141"/>
      <c r="C197" s="141"/>
      <c r="D197" s="142"/>
      <c r="F197" s="140" t="s">
        <v>160</v>
      </c>
      <c r="G197" s="141"/>
      <c r="H197" s="141"/>
      <c r="I197" s="142"/>
    </row>
    <row r="198" spans="1:9" ht="15" customHeight="1" x14ac:dyDescent="0.2">
      <c r="A198" s="69" t="s">
        <v>157</v>
      </c>
      <c r="B198" s="109"/>
      <c r="C198" s="109"/>
      <c r="D198" s="109"/>
      <c r="F198" s="84" t="s">
        <v>157</v>
      </c>
      <c r="G198" s="109"/>
      <c r="H198" s="109"/>
      <c r="I198" s="109"/>
    </row>
    <row r="199" spans="1:9" x14ac:dyDescent="0.2">
      <c r="A199" s="95" t="s">
        <v>158</v>
      </c>
      <c r="B199" s="119">
        <f>'Prices and Availability CT'!B11</f>
        <v>10101</v>
      </c>
      <c r="C199" s="104">
        <v>0</v>
      </c>
      <c r="D199" s="120">
        <v>0</v>
      </c>
      <c r="F199" s="95" t="s">
        <v>158</v>
      </c>
      <c r="G199" s="119">
        <f>'Prices and Availability CT'!B11</f>
        <v>10101</v>
      </c>
      <c r="H199" s="104">
        <v>0</v>
      </c>
      <c r="I199" s="120">
        <v>0</v>
      </c>
    </row>
    <row r="200" spans="1:9" ht="13.5" customHeight="1" x14ac:dyDescent="0.2">
      <c r="A200" s="84" t="s">
        <v>87</v>
      </c>
      <c r="B200" s="119">
        <f>'Prices and Availability CT'!B12</f>
        <v>10102</v>
      </c>
      <c r="C200" s="104">
        <f>'Prices and Availability CT'!C12</f>
        <v>3.8</v>
      </c>
      <c r="D200" s="120">
        <f>'Prices and Availability CT'!D12</f>
        <v>580</v>
      </c>
      <c r="F200" s="84" t="s">
        <v>87</v>
      </c>
      <c r="G200" s="119">
        <f>'Prices and Availability CT'!B12</f>
        <v>10102</v>
      </c>
      <c r="H200" s="104">
        <f>'Prices and Availability CT'!C12</f>
        <v>3.8</v>
      </c>
      <c r="I200" s="120">
        <f>'Prices and Availability CT'!D12</f>
        <v>580</v>
      </c>
    </row>
    <row r="201" spans="1:9" x14ac:dyDescent="0.2">
      <c r="A201" s="95" t="s">
        <v>56</v>
      </c>
      <c r="B201" s="91"/>
      <c r="C201" s="97"/>
      <c r="D201" s="97"/>
      <c r="F201" s="95" t="s">
        <v>56</v>
      </c>
      <c r="G201" s="91"/>
      <c r="H201" s="97"/>
      <c r="I201" s="97"/>
    </row>
    <row r="202" spans="1:9" ht="15" customHeight="1" x14ac:dyDescent="0.2">
      <c r="A202" s="95" t="s">
        <v>57</v>
      </c>
      <c r="B202" s="91"/>
      <c r="C202" s="97"/>
      <c r="D202" s="97"/>
      <c r="F202" s="95" t="s">
        <v>57</v>
      </c>
      <c r="G202" s="91"/>
      <c r="H202" s="97"/>
      <c r="I202" s="97"/>
    </row>
    <row r="203" spans="1:9" ht="15.75" x14ac:dyDescent="0.2">
      <c r="A203" s="84" t="s">
        <v>6</v>
      </c>
      <c r="B203" s="115">
        <f>'Prices and Availability CT'!B13</f>
        <v>10103</v>
      </c>
      <c r="C203" s="121">
        <f>'Prices and Availability CT'!C13</f>
        <v>1.7</v>
      </c>
      <c r="D203" s="122">
        <f>'Prices and Availability CT'!D13</f>
        <v>690</v>
      </c>
      <c r="F203" s="84" t="s">
        <v>6</v>
      </c>
      <c r="G203" s="115">
        <f>'Prices and Availability CT'!B13</f>
        <v>10103</v>
      </c>
      <c r="H203" s="121">
        <f>'Prices and Availability CT'!C13</f>
        <v>1.7</v>
      </c>
      <c r="I203" s="122">
        <f>'Prices and Availability CT'!D13</f>
        <v>690</v>
      </c>
    </row>
    <row r="204" spans="1:9" x14ac:dyDescent="0.2">
      <c r="A204" s="90" t="s">
        <v>28</v>
      </c>
      <c r="B204" s="62"/>
      <c r="C204" s="64"/>
      <c r="D204" s="64"/>
      <c r="F204" s="95" t="s">
        <v>28</v>
      </c>
      <c r="G204" s="62"/>
      <c r="H204" s="64"/>
      <c r="I204" s="64"/>
    </row>
    <row r="205" spans="1:9" ht="18" x14ac:dyDescent="0.2">
      <c r="A205" s="140" t="s">
        <v>165</v>
      </c>
      <c r="B205" s="141"/>
      <c r="C205" s="141"/>
      <c r="D205" s="142"/>
      <c r="F205" s="140" t="s">
        <v>165</v>
      </c>
      <c r="G205" s="141"/>
      <c r="H205" s="141"/>
      <c r="I205" s="142"/>
    </row>
    <row r="206" spans="1:9" s="93" customFormat="1" ht="15.75" x14ac:dyDescent="0.2">
      <c r="A206" s="85" t="s">
        <v>192</v>
      </c>
      <c r="B206" s="115">
        <f>'Prices and Availability CT'!B15</f>
        <v>10201</v>
      </c>
      <c r="C206" s="121">
        <v>13.2</v>
      </c>
      <c r="D206" s="122">
        <f>'Prices and Availability CT'!D15</f>
        <v>3490</v>
      </c>
      <c r="F206" s="84" t="s">
        <v>230</v>
      </c>
      <c r="G206" s="119">
        <f>'Prices and Availability CT'!B16</f>
        <v>10202</v>
      </c>
      <c r="H206" s="104">
        <v>11.2</v>
      </c>
      <c r="I206" s="120">
        <f>'Prices and Availability CT'!D16</f>
        <v>3490</v>
      </c>
    </row>
    <row r="207" spans="1:9" x14ac:dyDescent="0.2">
      <c r="A207" s="90" t="s">
        <v>272</v>
      </c>
      <c r="B207" s="62"/>
      <c r="C207" s="64"/>
      <c r="D207" s="64"/>
      <c r="E207" s="30"/>
      <c r="F207" s="99" t="s">
        <v>272</v>
      </c>
      <c r="G207" s="65"/>
      <c r="H207" s="65"/>
      <c r="I207" s="65"/>
    </row>
    <row r="208" spans="1:9" x14ac:dyDescent="0.2">
      <c r="A208" s="90" t="s">
        <v>197</v>
      </c>
      <c r="B208" s="62"/>
      <c r="C208" s="64"/>
      <c r="D208" s="64"/>
      <c r="E208" s="30"/>
      <c r="F208" s="99" t="s">
        <v>197</v>
      </c>
      <c r="G208" s="65"/>
      <c r="H208" s="65"/>
      <c r="I208" s="65"/>
    </row>
    <row r="209" spans="1:9" x14ac:dyDescent="0.2">
      <c r="A209" s="90" t="s">
        <v>273</v>
      </c>
      <c r="B209" s="62"/>
      <c r="C209" s="64"/>
      <c r="D209" s="64"/>
      <c r="E209" s="30"/>
      <c r="F209" s="99" t="s">
        <v>273</v>
      </c>
      <c r="G209" s="65"/>
      <c r="H209" s="65"/>
      <c r="I209" s="65"/>
    </row>
    <row r="210" spans="1:9" x14ac:dyDescent="0.2">
      <c r="A210" s="90" t="s">
        <v>58</v>
      </c>
      <c r="B210" s="62"/>
      <c r="C210" s="64"/>
      <c r="D210" s="64"/>
      <c r="E210" s="30"/>
      <c r="F210" s="99" t="s">
        <v>58</v>
      </c>
      <c r="G210" s="65"/>
      <c r="H210" s="65"/>
      <c r="I210" s="65"/>
    </row>
    <row r="211" spans="1:9" x14ac:dyDescent="0.2">
      <c r="A211" s="90" t="s">
        <v>193</v>
      </c>
      <c r="B211" s="62"/>
      <c r="C211" s="64"/>
      <c r="D211" s="64"/>
      <c r="E211" s="30"/>
      <c r="F211" s="99" t="s">
        <v>193</v>
      </c>
      <c r="G211" s="65"/>
      <c r="H211" s="65"/>
      <c r="I211" s="65"/>
    </row>
    <row r="212" spans="1:9" x14ac:dyDescent="0.2">
      <c r="A212" s="90" t="s">
        <v>274</v>
      </c>
      <c r="B212" s="62"/>
      <c r="C212" s="64"/>
      <c r="D212" s="64"/>
      <c r="E212" s="30"/>
      <c r="F212" s="99" t="s">
        <v>194</v>
      </c>
      <c r="G212" s="65"/>
      <c r="H212" s="65"/>
      <c r="I212" s="65"/>
    </row>
    <row r="213" spans="1:9" x14ac:dyDescent="0.2">
      <c r="A213" s="90" t="s">
        <v>324</v>
      </c>
      <c r="B213" s="62"/>
      <c r="C213" s="64"/>
      <c r="D213" s="64"/>
      <c r="E213" s="30"/>
      <c r="F213" s="90" t="s">
        <v>324</v>
      </c>
      <c r="G213" s="65"/>
      <c r="H213" s="65"/>
      <c r="I213" s="65"/>
    </row>
    <row r="214" spans="1:9" x14ac:dyDescent="0.2">
      <c r="A214" s="90" t="s">
        <v>194</v>
      </c>
      <c r="B214" s="62"/>
      <c r="C214" s="64"/>
      <c r="D214" s="64"/>
      <c r="E214" s="30"/>
      <c r="F214" s="99" t="s">
        <v>59</v>
      </c>
      <c r="G214" s="65"/>
      <c r="H214" s="65"/>
      <c r="I214" s="65"/>
    </row>
    <row r="215" spans="1:9" x14ac:dyDescent="0.2">
      <c r="A215" s="90" t="s">
        <v>59</v>
      </c>
      <c r="B215" s="62"/>
      <c r="C215" s="64"/>
      <c r="D215" s="64"/>
      <c r="E215" s="30"/>
      <c r="F215" s="99" t="s">
        <v>72</v>
      </c>
      <c r="G215" s="65"/>
      <c r="H215" s="65"/>
      <c r="I215" s="65"/>
    </row>
    <row r="216" spans="1:9" x14ac:dyDescent="0.2">
      <c r="A216" s="90" t="s">
        <v>72</v>
      </c>
      <c r="B216" s="62"/>
      <c r="C216" s="64"/>
      <c r="D216" s="64"/>
      <c r="E216" s="30"/>
      <c r="F216" s="99" t="s">
        <v>195</v>
      </c>
      <c r="G216" s="65"/>
      <c r="H216" s="65"/>
      <c r="I216" s="65"/>
    </row>
    <row r="217" spans="1:9" x14ac:dyDescent="0.2">
      <c r="A217" s="90" t="s">
        <v>195</v>
      </c>
      <c r="B217" s="62"/>
      <c r="C217" s="64"/>
      <c r="D217" s="64"/>
      <c r="E217" s="30"/>
      <c r="F217" s="99" t="s">
        <v>128</v>
      </c>
      <c r="G217" s="65"/>
      <c r="H217" s="65"/>
      <c r="I217" s="65"/>
    </row>
    <row r="218" spans="1:9" x14ac:dyDescent="0.2">
      <c r="A218" s="90" t="s">
        <v>196</v>
      </c>
      <c r="B218" s="62"/>
      <c r="C218" s="64"/>
      <c r="D218" s="64"/>
      <c r="E218" s="30"/>
      <c r="F218" s="99" t="s">
        <v>275</v>
      </c>
      <c r="G218" s="65"/>
      <c r="H218" s="65"/>
      <c r="I218" s="65"/>
    </row>
    <row r="219" spans="1:9" x14ac:dyDescent="0.2">
      <c r="A219" s="146"/>
      <c r="B219" s="62"/>
      <c r="C219" s="64"/>
      <c r="D219" s="64"/>
      <c r="F219" s="99" t="s">
        <v>129</v>
      </c>
      <c r="G219" s="65"/>
      <c r="H219" s="65"/>
      <c r="I219" s="65"/>
    </row>
    <row r="220" spans="1:9" x14ac:dyDescent="0.2">
      <c r="A220" s="147"/>
      <c r="B220" s="62"/>
      <c r="C220" s="64"/>
      <c r="D220" s="64"/>
      <c r="E220" s="30"/>
      <c r="F220" s="99" t="s">
        <v>130</v>
      </c>
      <c r="G220" s="65"/>
      <c r="H220" s="65"/>
      <c r="I220" s="65"/>
    </row>
    <row r="221" spans="1:9" s="28" customFormat="1" x14ac:dyDescent="0.2">
      <c r="A221" s="147"/>
      <c r="B221" s="62"/>
      <c r="C221" s="64"/>
      <c r="D221" s="64"/>
      <c r="E221" s="30"/>
      <c r="F221" s="99" t="s">
        <v>131</v>
      </c>
      <c r="G221" s="65"/>
      <c r="H221" s="65"/>
      <c r="I221" s="65"/>
    </row>
    <row r="222" spans="1:9" s="28" customFormat="1" x14ac:dyDescent="0.2">
      <c r="A222" s="147"/>
      <c r="B222" s="62"/>
      <c r="C222" s="64"/>
      <c r="D222" s="64"/>
      <c r="E222" s="30"/>
      <c r="F222" s="95" t="s">
        <v>231</v>
      </c>
      <c r="G222" s="65"/>
      <c r="H222" s="65"/>
      <c r="I222" s="65"/>
    </row>
    <row r="223" spans="1:9" ht="15.75" x14ac:dyDescent="0.2">
      <c r="A223" s="85" t="s">
        <v>147</v>
      </c>
      <c r="B223" s="115">
        <f>'Prices and Availability CT'!B17</f>
        <v>10203</v>
      </c>
      <c r="C223" s="121">
        <f>'Prices and Availability CT'!C17</f>
        <v>6</v>
      </c>
      <c r="D223" s="122">
        <f>'Prices and Availability CT'!D17</f>
        <v>2380</v>
      </c>
      <c r="F223" s="85" t="s">
        <v>147</v>
      </c>
      <c r="G223" s="115">
        <f>'Prices and Availability CT'!B17</f>
        <v>10203</v>
      </c>
      <c r="H223" s="121">
        <f>'Prices and Availability CT'!C17</f>
        <v>6</v>
      </c>
      <c r="I223" s="122">
        <f>'Prices and Availability CT'!D17</f>
        <v>2380</v>
      </c>
    </row>
    <row r="224" spans="1:9" x14ac:dyDescent="0.2">
      <c r="A224" s="90" t="s">
        <v>25</v>
      </c>
      <c r="B224" s="91"/>
      <c r="C224" s="97"/>
      <c r="D224" s="97"/>
      <c r="E224" s="30"/>
      <c r="F224" s="90" t="s">
        <v>25</v>
      </c>
      <c r="G224" s="65"/>
      <c r="H224" s="65"/>
      <c r="I224" s="65"/>
    </row>
    <row r="225" spans="1:9" x14ac:dyDescent="0.2">
      <c r="A225" s="90" t="s">
        <v>198</v>
      </c>
      <c r="B225" s="91"/>
      <c r="C225" s="97"/>
      <c r="D225" s="97"/>
      <c r="F225" s="90" t="s">
        <v>198</v>
      </c>
      <c r="G225" s="65"/>
      <c r="H225" s="65"/>
      <c r="I225" s="65"/>
    </row>
    <row r="226" spans="1:9" x14ac:dyDescent="0.2">
      <c r="A226" s="90" t="s">
        <v>199</v>
      </c>
      <c r="B226" s="91"/>
      <c r="C226" s="97"/>
      <c r="D226" s="97"/>
      <c r="F226" s="90" t="s">
        <v>199</v>
      </c>
      <c r="G226" s="65"/>
      <c r="H226" s="65"/>
      <c r="I226" s="65"/>
    </row>
    <row r="227" spans="1:9" x14ac:dyDescent="0.2">
      <c r="A227" s="90" t="s">
        <v>26</v>
      </c>
      <c r="B227" s="91"/>
      <c r="C227" s="97"/>
      <c r="D227" s="97"/>
      <c r="F227" s="90" t="s">
        <v>26</v>
      </c>
      <c r="G227" s="65"/>
      <c r="H227" s="65"/>
      <c r="I227" s="65"/>
    </row>
    <row r="228" spans="1:9" x14ac:dyDescent="0.2">
      <c r="A228" s="90" t="s">
        <v>27</v>
      </c>
      <c r="B228" s="91"/>
      <c r="C228" s="97"/>
      <c r="D228" s="97"/>
      <c r="F228" s="90" t="s">
        <v>27</v>
      </c>
      <c r="G228" s="65"/>
      <c r="H228" s="65"/>
      <c r="I228" s="65"/>
    </row>
    <row r="229" spans="1:9" ht="15.75" x14ac:dyDescent="0.2">
      <c r="A229" s="85" t="s">
        <v>195</v>
      </c>
      <c r="B229" s="115">
        <f>'Prices and Availability CT'!B18</f>
        <v>10204</v>
      </c>
      <c r="C229" s="121">
        <f>'Prices and Availability CT'!C18</f>
        <v>0.5</v>
      </c>
      <c r="D229" s="122">
        <f>'Prices and Availability CT'!D18</f>
        <v>445</v>
      </c>
      <c r="F229" s="84" t="s">
        <v>195</v>
      </c>
      <c r="G229" s="115">
        <f>'Prices and Availability CT'!B18</f>
        <v>10204</v>
      </c>
      <c r="H229" s="121">
        <f>'Prices and Availability CT'!C18</f>
        <v>0.5</v>
      </c>
      <c r="I229" s="122">
        <f>'Prices and Availability CT'!D18</f>
        <v>445</v>
      </c>
    </row>
    <row r="230" spans="1:9" x14ac:dyDescent="0.2">
      <c r="A230" s="90" t="s">
        <v>232</v>
      </c>
      <c r="B230" s="62"/>
      <c r="C230" s="64"/>
      <c r="D230" s="64"/>
      <c r="F230" s="95" t="s">
        <v>232</v>
      </c>
      <c r="G230" s="65"/>
      <c r="H230" s="65"/>
      <c r="I230" s="65"/>
    </row>
    <row r="231" spans="1:9" ht="15.75" x14ac:dyDescent="0.2">
      <c r="A231" s="85" t="s">
        <v>127</v>
      </c>
      <c r="B231" s="115">
        <f>'Prices and Availability CT'!B19</f>
        <v>10205</v>
      </c>
      <c r="C231" s="121">
        <f>'Prices and Availability CT'!C19</f>
        <v>6.5</v>
      </c>
      <c r="D231" s="122">
        <f>'Prices and Availability CT'!D19</f>
        <v>1380</v>
      </c>
      <c r="F231" s="84" t="s">
        <v>233</v>
      </c>
      <c r="G231" s="115">
        <f>'Prices and Availability CT'!B20</f>
        <v>10206</v>
      </c>
      <c r="H231" s="121">
        <f>'Prices and Availability CT'!C20</f>
        <v>6.5</v>
      </c>
      <c r="I231" s="122">
        <f>'Prices and Availability CT'!D20</f>
        <v>1380</v>
      </c>
    </row>
    <row r="232" spans="1:9" x14ac:dyDescent="0.2">
      <c r="A232" s="101" t="s">
        <v>60</v>
      </c>
      <c r="B232" s="91"/>
      <c r="C232" s="97"/>
      <c r="D232" s="97"/>
      <c r="E232" s="11"/>
      <c r="F232" s="99" t="s">
        <v>60</v>
      </c>
      <c r="G232" s="91"/>
      <c r="H232" s="97"/>
      <c r="I232" s="97"/>
    </row>
    <row r="233" spans="1:9" x14ac:dyDescent="0.2">
      <c r="A233" s="101" t="s">
        <v>200</v>
      </c>
      <c r="B233" s="91"/>
      <c r="C233" s="97"/>
      <c r="D233" s="97"/>
      <c r="E233" s="11"/>
      <c r="F233" s="99" t="s">
        <v>234</v>
      </c>
      <c r="G233" s="91"/>
      <c r="H233" s="97"/>
      <c r="I233" s="97"/>
    </row>
    <row r="234" spans="1:9" x14ac:dyDescent="0.2">
      <c r="A234" s="101" t="s">
        <v>201</v>
      </c>
      <c r="B234" s="91"/>
      <c r="C234" s="97"/>
      <c r="D234" s="97"/>
      <c r="E234" s="11"/>
      <c r="F234" s="101" t="s">
        <v>201</v>
      </c>
      <c r="G234" s="91"/>
      <c r="H234" s="97"/>
      <c r="I234" s="97"/>
    </row>
    <row r="235" spans="1:9" x14ac:dyDescent="0.2">
      <c r="A235" s="101" t="s">
        <v>202</v>
      </c>
      <c r="B235" s="91"/>
      <c r="C235" s="97"/>
      <c r="D235" s="97"/>
      <c r="E235" s="31"/>
      <c r="F235" s="99" t="s">
        <v>202</v>
      </c>
      <c r="G235" s="91"/>
      <c r="H235" s="97"/>
      <c r="I235" s="97"/>
    </row>
    <row r="236" spans="1:9" s="31" customFormat="1" ht="15.75" x14ac:dyDescent="0.2">
      <c r="A236" s="85" t="s">
        <v>84</v>
      </c>
      <c r="B236" s="115">
        <f>'Prices and Availability CT'!B21</f>
        <v>10207</v>
      </c>
      <c r="C236" s="121">
        <f>'Prices and Availability CT'!C21</f>
        <v>0.7</v>
      </c>
      <c r="D236" s="122">
        <f>'Prices and Availability CT'!D21</f>
        <v>650</v>
      </c>
      <c r="E236" s="11"/>
      <c r="F236" s="84" t="s">
        <v>84</v>
      </c>
      <c r="G236" s="115">
        <f>'Prices and Availability CT'!B21</f>
        <v>10207</v>
      </c>
      <c r="H236" s="121">
        <f>'Prices and Availability CT'!C21</f>
        <v>0.7</v>
      </c>
      <c r="I236" s="122">
        <f>'Prices and Availability CT'!D21</f>
        <v>650</v>
      </c>
    </row>
    <row r="237" spans="1:9" s="31" customFormat="1" x14ac:dyDescent="0.2">
      <c r="A237" s="110" t="s">
        <v>203</v>
      </c>
      <c r="B237" s="62"/>
      <c r="C237" s="64"/>
      <c r="D237" s="64"/>
      <c r="F237" s="86" t="s">
        <v>203</v>
      </c>
      <c r="G237" s="62"/>
      <c r="H237" s="64"/>
      <c r="I237" s="64"/>
    </row>
    <row r="238" spans="1:9" x14ac:dyDescent="0.2">
      <c r="A238" s="110" t="s">
        <v>235</v>
      </c>
      <c r="B238" s="91"/>
      <c r="C238" s="97"/>
      <c r="D238" s="97"/>
      <c r="E238" s="123"/>
      <c r="F238" s="86" t="s">
        <v>235</v>
      </c>
      <c r="G238" s="91"/>
      <c r="H238" s="97"/>
      <c r="I238" s="97"/>
    </row>
    <row r="239" spans="1:9" s="31" customFormat="1" ht="15.75" x14ac:dyDescent="0.2">
      <c r="A239" s="85" t="s">
        <v>83</v>
      </c>
      <c r="B239" s="115">
        <f>'Prices and Availability CT'!B22</f>
        <v>10208</v>
      </c>
      <c r="C239" s="121">
        <f>'Prices and Availability CT'!C22</f>
        <v>0.7</v>
      </c>
      <c r="D239" s="122">
        <f>'Prices and Availability CT'!D22</f>
        <v>650</v>
      </c>
      <c r="E239" s="123"/>
      <c r="F239" s="84" t="s">
        <v>83</v>
      </c>
      <c r="G239" s="115">
        <f>'Prices and Availability CT'!B22</f>
        <v>10208</v>
      </c>
      <c r="H239" s="121">
        <f>'Prices and Availability CT'!C22</f>
        <v>0.7</v>
      </c>
      <c r="I239" s="122">
        <f>'Prices and Availability CT'!D22</f>
        <v>650</v>
      </c>
    </row>
    <row r="240" spans="1:9" x14ac:dyDescent="0.2">
      <c r="A240" s="110" t="s">
        <v>236</v>
      </c>
      <c r="B240" s="62"/>
      <c r="C240" s="64"/>
      <c r="D240" s="64"/>
      <c r="E240" s="11"/>
      <c r="F240" s="86" t="s">
        <v>236</v>
      </c>
      <c r="G240" s="62"/>
      <c r="H240" s="64"/>
      <c r="I240" s="64"/>
    </row>
    <row r="241" spans="1:9" x14ac:dyDescent="0.2">
      <c r="A241" s="110" t="s">
        <v>235</v>
      </c>
      <c r="B241" s="62"/>
      <c r="C241" s="64"/>
      <c r="D241" s="64"/>
      <c r="E241" s="11"/>
      <c r="F241" s="86" t="s">
        <v>235</v>
      </c>
      <c r="G241" s="62"/>
      <c r="H241" s="64"/>
      <c r="I241" s="64"/>
    </row>
    <row r="242" spans="1:9" s="93" customFormat="1" ht="15.75" x14ac:dyDescent="0.2">
      <c r="A242" s="85" t="s">
        <v>269</v>
      </c>
      <c r="B242" s="115">
        <f>'Prices and Availability CT'!B23</f>
        <v>10209</v>
      </c>
      <c r="C242" s="121">
        <f>'Prices and Availability CT'!C23</f>
        <v>5.6</v>
      </c>
      <c r="D242" s="122">
        <f>'Prices and Availability CT'!D23</f>
        <v>5220</v>
      </c>
      <c r="E242" s="130"/>
      <c r="F242" s="84" t="s">
        <v>269</v>
      </c>
      <c r="G242" s="115">
        <f>'Prices and Availability CT'!B23</f>
        <v>10209</v>
      </c>
      <c r="H242" s="121">
        <f>'Prices and Availability CT'!C23</f>
        <v>5.6</v>
      </c>
      <c r="I242" s="122">
        <f>'Prices and Availability CT'!D23</f>
        <v>5220</v>
      </c>
    </row>
    <row r="243" spans="1:9" x14ac:dyDescent="0.2">
      <c r="A243" s="101" t="s">
        <v>61</v>
      </c>
      <c r="B243" s="62"/>
      <c r="C243" s="64"/>
      <c r="D243" s="64"/>
      <c r="E243" s="11"/>
      <c r="F243" s="99" t="s">
        <v>61</v>
      </c>
      <c r="G243" s="62"/>
      <c r="H243" s="64"/>
      <c r="I243" s="64"/>
    </row>
    <row r="244" spans="1:9" x14ac:dyDescent="0.2">
      <c r="A244" s="101" t="s">
        <v>62</v>
      </c>
      <c r="B244" s="62"/>
      <c r="C244" s="64"/>
      <c r="D244" s="64"/>
      <c r="E244" s="11"/>
      <c r="F244" s="99" t="s">
        <v>62</v>
      </c>
      <c r="G244" s="62"/>
      <c r="H244" s="64"/>
      <c r="I244" s="64"/>
    </row>
    <row r="245" spans="1:9" x14ac:dyDescent="0.2">
      <c r="A245" s="101" t="s">
        <v>63</v>
      </c>
      <c r="B245" s="62"/>
      <c r="C245" s="64"/>
      <c r="D245" s="64"/>
      <c r="E245" s="11"/>
      <c r="F245" s="99" t="s">
        <v>63</v>
      </c>
      <c r="G245" s="62"/>
      <c r="H245" s="64"/>
      <c r="I245" s="64"/>
    </row>
    <row r="246" spans="1:9" s="93" customFormat="1" ht="15.75" x14ac:dyDescent="0.2">
      <c r="A246" s="85" t="s">
        <v>270</v>
      </c>
      <c r="B246" s="115">
        <f>'Prices and Availability CT'!B24</f>
        <v>10210</v>
      </c>
      <c r="C246" s="121">
        <f>'Prices and Availability CT'!C24</f>
        <v>5.8</v>
      </c>
      <c r="D246" s="122">
        <f>'Prices and Availability CT'!D24</f>
        <v>5680</v>
      </c>
      <c r="E246" s="130"/>
      <c r="F246" s="84" t="s">
        <v>271</v>
      </c>
      <c r="G246" s="115">
        <f>B246</f>
        <v>10210</v>
      </c>
      <c r="H246" s="121">
        <f>C246</f>
        <v>5.8</v>
      </c>
      <c r="I246" s="122">
        <f>D246</f>
        <v>5680</v>
      </c>
    </row>
    <row r="247" spans="1:9" x14ac:dyDescent="0.2">
      <c r="A247" s="101" t="s">
        <v>61</v>
      </c>
      <c r="B247" s="62"/>
      <c r="C247" s="64"/>
      <c r="D247" s="64"/>
      <c r="E247" s="11"/>
      <c r="F247" s="99" t="s">
        <v>61</v>
      </c>
      <c r="G247" s="62"/>
      <c r="H247" s="64"/>
      <c r="I247" s="64"/>
    </row>
    <row r="248" spans="1:9" x14ac:dyDescent="0.2">
      <c r="A248" s="101" t="s">
        <v>62</v>
      </c>
      <c r="B248" s="62"/>
      <c r="C248" s="64"/>
      <c r="D248" s="64"/>
      <c r="E248" s="11"/>
      <c r="F248" s="99" t="s">
        <v>62</v>
      </c>
      <c r="G248" s="62"/>
      <c r="H248" s="64"/>
      <c r="I248" s="64"/>
    </row>
    <row r="249" spans="1:9" x14ac:dyDescent="0.2">
      <c r="A249" s="101" t="s">
        <v>88</v>
      </c>
      <c r="B249" s="62"/>
      <c r="C249" s="64"/>
      <c r="D249" s="64"/>
      <c r="E249" s="11"/>
      <c r="F249" s="99" t="s">
        <v>88</v>
      </c>
      <c r="G249" s="62"/>
      <c r="H249" s="64"/>
      <c r="I249" s="64"/>
    </row>
    <row r="250" spans="1:9" x14ac:dyDescent="0.2">
      <c r="A250" s="101" t="s">
        <v>63</v>
      </c>
      <c r="B250" s="62"/>
      <c r="C250" s="64"/>
      <c r="D250" s="64"/>
      <c r="F250" s="99" t="s">
        <v>63</v>
      </c>
      <c r="G250" s="62"/>
      <c r="H250" s="64"/>
      <c r="I250" s="64"/>
    </row>
    <row r="251" spans="1:9" s="93" customFormat="1" ht="28.5" x14ac:dyDescent="0.2">
      <c r="A251" s="85" t="s">
        <v>260</v>
      </c>
      <c r="B251" s="115">
        <f>'Prices and Availability CT'!B25</f>
        <v>10211</v>
      </c>
      <c r="C251" s="121">
        <f>'Prices and Availability CT'!C25</f>
        <v>3.8</v>
      </c>
      <c r="D251" s="122">
        <f>'Prices and Availability CT'!D25</f>
        <v>980</v>
      </c>
      <c r="F251" s="85" t="s">
        <v>266</v>
      </c>
      <c r="G251" s="115">
        <f>B251</f>
        <v>10211</v>
      </c>
      <c r="H251" s="121">
        <f>C251</f>
        <v>3.8</v>
      </c>
      <c r="I251" s="122">
        <f>D251</f>
        <v>980</v>
      </c>
    </row>
    <row r="252" spans="1:9" x14ac:dyDescent="0.2">
      <c r="A252" s="101" t="s">
        <v>205</v>
      </c>
      <c r="B252" s="62"/>
      <c r="C252" s="64"/>
      <c r="D252" s="64"/>
      <c r="F252" s="47" t="s">
        <v>267</v>
      </c>
      <c r="G252" s="62"/>
      <c r="H252" s="64"/>
      <c r="I252" s="64"/>
    </row>
    <row r="253" spans="1:9" x14ac:dyDescent="0.2">
      <c r="A253" s="101" t="s">
        <v>237</v>
      </c>
      <c r="B253" s="62"/>
      <c r="C253" s="64"/>
      <c r="D253" s="64"/>
      <c r="F253" s="47" t="s">
        <v>237</v>
      </c>
      <c r="G253" s="62"/>
      <c r="H253" s="64"/>
      <c r="I253" s="64"/>
    </row>
    <row r="254" spans="1:9" x14ac:dyDescent="0.2">
      <c r="A254" s="101" t="s">
        <v>238</v>
      </c>
      <c r="B254" s="62"/>
      <c r="C254" s="64"/>
      <c r="D254" s="64"/>
      <c r="F254" s="47" t="s">
        <v>238</v>
      </c>
      <c r="G254" s="62"/>
      <c r="H254" s="64"/>
      <c r="I254" s="64"/>
    </row>
    <row r="255" spans="1:9" x14ac:dyDescent="0.2">
      <c r="A255" s="101" t="s">
        <v>261</v>
      </c>
      <c r="B255" s="62"/>
      <c r="C255" s="64"/>
      <c r="D255" s="64"/>
      <c r="F255" s="45" t="s">
        <v>261</v>
      </c>
      <c r="G255" s="62"/>
      <c r="H255" s="64"/>
      <c r="I255" s="64"/>
    </row>
    <row r="256" spans="1:9" x14ac:dyDescent="0.2">
      <c r="A256" s="101" t="s">
        <v>206</v>
      </c>
      <c r="B256" s="62"/>
      <c r="C256" s="64"/>
      <c r="D256" s="64"/>
      <c r="F256" s="47" t="s">
        <v>206</v>
      </c>
      <c r="G256" s="62"/>
      <c r="H256" s="64"/>
      <c r="I256" s="64"/>
    </row>
    <row r="257" spans="1:9" s="93" customFormat="1" x14ac:dyDescent="0.2">
      <c r="A257" s="101" t="s">
        <v>207</v>
      </c>
      <c r="B257" s="91"/>
      <c r="C257" s="97"/>
      <c r="D257" s="97"/>
      <c r="F257" s="99" t="s">
        <v>207</v>
      </c>
      <c r="G257" s="91"/>
      <c r="H257" s="97"/>
      <c r="I257" s="97"/>
    </row>
    <row r="258" spans="1:9" x14ac:dyDescent="0.2">
      <c r="A258" s="101" t="s">
        <v>262</v>
      </c>
      <c r="B258" s="62"/>
      <c r="C258" s="64"/>
      <c r="D258" s="64"/>
      <c r="F258" s="101" t="s">
        <v>262</v>
      </c>
      <c r="G258" s="62"/>
      <c r="H258" s="64"/>
      <c r="I258" s="64"/>
    </row>
    <row r="259" spans="1:9" s="93" customFormat="1" ht="28.5" x14ac:dyDescent="0.2">
      <c r="A259" s="85" t="s">
        <v>263</v>
      </c>
      <c r="B259" s="115">
        <f>'Prices and Availability CT'!B26</f>
        <v>10212</v>
      </c>
      <c r="C259" s="121">
        <f>'Prices and Availability CT'!C26</f>
        <v>3.8</v>
      </c>
      <c r="D259" s="122">
        <f>'Prices and Availability CT'!D26</f>
        <v>980</v>
      </c>
      <c r="F259" s="84" t="s">
        <v>308</v>
      </c>
      <c r="G259" s="115">
        <f>B259</f>
        <v>10212</v>
      </c>
      <c r="H259" s="121">
        <f>C259</f>
        <v>3.8</v>
      </c>
      <c r="I259" s="122">
        <f>D259</f>
        <v>980</v>
      </c>
    </row>
    <row r="260" spans="1:9" x14ac:dyDescent="0.2">
      <c r="A260" s="101" t="s">
        <v>204</v>
      </c>
      <c r="B260" s="62"/>
      <c r="C260" s="64"/>
      <c r="D260" s="64"/>
      <c r="F260" s="99" t="s">
        <v>204</v>
      </c>
      <c r="G260" s="62"/>
      <c r="H260" s="64"/>
      <c r="I260" s="64"/>
    </row>
    <row r="261" spans="1:9" x14ac:dyDescent="0.2">
      <c r="A261" s="101" t="s">
        <v>237</v>
      </c>
      <c r="B261" s="62"/>
      <c r="C261" s="64"/>
      <c r="D261" s="64"/>
      <c r="F261" s="99" t="s">
        <v>237</v>
      </c>
      <c r="G261" s="62"/>
      <c r="H261" s="64"/>
      <c r="I261" s="64"/>
    </row>
    <row r="262" spans="1:9" x14ac:dyDescent="0.2">
      <c r="A262" s="101" t="s">
        <v>238</v>
      </c>
      <c r="B262" s="62"/>
      <c r="C262" s="64"/>
      <c r="D262" s="64"/>
      <c r="F262" s="99" t="s">
        <v>239</v>
      </c>
      <c r="G262" s="62"/>
      <c r="H262" s="64"/>
      <c r="I262" s="64"/>
    </row>
    <row r="263" spans="1:9" x14ac:dyDescent="0.2">
      <c r="A263" s="101" t="s">
        <v>29</v>
      </c>
      <c r="B263" s="62"/>
      <c r="C263" s="64"/>
      <c r="D263" s="64"/>
      <c r="F263" s="99" t="s">
        <v>29</v>
      </c>
      <c r="G263" s="62"/>
      <c r="H263" s="64"/>
      <c r="I263" s="64"/>
    </row>
    <row r="264" spans="1:9" x14ac:dyDescent="0.2">
      <c r="A264" s="101" t="s">
        <v>206</v>
      </c>
      <c r="B264" s="62"/>
      <c r="C264" s="64"/>
      <c r="D264" s="64"/>
      <c r="F264" s="99" t="s">
        <v>240</v>
      </c>
      <c r="G264" s="62"/>
      <c r="H264" s="64"/>
      <c r="I264" s="64"/>
    </row>
    <row r="265" spans="1:9" s="93" customFormat="1" x14ac:dyDescent="0.2">
      <c r="A265" s="101" t="s">
        <v>325</v>
      </c>
      <c r="B265" s="91"/>
      <c r="C265" s="97"/>
      <c r="D265" s="97"/>
      <c r="F265" s="99" t="s">
        <v>325</v>
      </c>
      <c r="G265" s="91"/>
      <c r="H265" s="97"/>
      <c r="I265" s="97"/>
    </row>
    <row r="266" spans="1:9" x14ac:dyDescent="0.2">
      <c r="A266" s="101" t="s">
        <v>262</v>
      </c>
      <c r="B266" s="62"/>
      <c r="C266" s="64"/>
      <c r="D266" s="64"/>
      <c r="F266" s="101" t="s">
        <v>262</v>
      </c>
      <c r="G266" s="62"/>
      <c r="H266" s="64"/>
      <c r="I266" s="64"/>
    </row>
    <row r="267" spans="1:9" s="93" customFormat="1" ht="28.5" x14ac:dyDescent="0.2">
      <c r="A267" s="85" t="s">
        <v>264</v>
      </c>
      <c r="B267" s="115">
        <f>'Prices and Availability CT'!B27</f>
        <v>10213</v>
      </c>
      <c r="C267" s="121">
        <f>'Prices and Availability CT'!C27</f>
        <v>0</v>
      </c>
      <c r="D267" s="122">
        <f>'Prices and Availability CT'!D27</f>
        <v>0</v>
      </c>
      <c r="E267" s="98"/>
      <c r="F267" s="85" t="s">
        <v>264</v>
      </c>
      <c r="G267" s="115">
        <f t="shared" ref="G267:I268" si="0">B267</f>
        <v>10213</v>
      </c>
      <c r="H267" s="121">
        <f t="shared" si="0"/>
        <v>0</v>
      </c>
      <c r="I267" s="122">
        <f t="shared" si="0"/>
        <v>0</v>
      </c>
    </row>
    <row r="268" spans="1:9" s="98" customFormat="1" ht="27" customHeight="1" x14ac:dyDescent="0.2">
      <c r="A268" s="85" t="s">
        <v>265</v>
      </c>
      <c r="B268" s="115">
        <f>'Prices and Availability CT'!B28</f>
        <v>10214</v>
      </c>
      <c r="C268" s="121">
        <f>'Prices and Availability CT'!C28</f>
        <v>-0.8</v>
      </c>
      <c r="D268" s="122">
        <f>'Prices and Availability CT'!D28</f>
        <v>690</v>
      </c>
      <c r="F268" s="84" t="s">
        <v>268</v>
      </c>
      <c r="G268" s="115">
        <f t="shared" si="0"/>
        <v>10214</v>
      </c>
      <c r="H268" s="121">
        <f t="shared" si="0"/>
        <v>-0.8</v>
      </c>
      <c r="I268" s="122">
        <f t="shared" si="0"/>
        <v>690</v>
      </c>
    </row>
    <row r="269" spans="1:9" s="27" customFormat="1" x14ac:dyDescent="0.2">
      <c r="A269" s="72" t="s">
        <v>105</v>
      </c>
      <c r="B269" s="62"/>
      <c r="C269" s="64"/>
      <c r="D269" s="64"/>
      <c r="F269" s="46" t="s">
        <v>105</v>
      </c>
      <c r="G269" s="62"/>
      <c r="H269" s="64"/>
      <c r="I269" s="64"/>
    </row>
    <row r="270" spans="1:9" x14ac:dyDescent="0.2">
      <c r="A270" s="72" t="s">
        <v>208</v>
      </c>
      <c r="B270" s="62"/>
      <c r="C270" s="64"/>
      <c r="D270" s="64"/>
      <c r="F270" s="46" t="s">
        <v>86</v>
      </c>
      <c r="G270" s="62"/>
      <c r="H270" s="64"/>
      <c r="I270" s="64"/>
    </row>
    <row r="271" spans="1:9" ht="18" x14ac:dyDescent="0.2">
      <c r="A271" s="143" t="s">
        <v>132</v>
      </c>
      <c r="B271" s="144"/>
      <c r="C271" s="144"/>
      <c r="D271" s="145"/>
      <c r="F271" s="143" t="s">
        <v>132</v>
      </c>
      <c r="G271" s="144"/>
      <c r="H271" s="144"/>
      <c r="I271" s="145"/>
    </row>
    <row r="272" spans="1:9" s="11" customFormat="1" ht="31.5" customHeight="1" x14ac:dyDescent="0.2">
      <c r="A272" s="72"/>
      <c r="B272" s="62"/>
      <c r="C272" s="64"/>
      <c r="D272" s="64"/>
      <c r="E272" s="42"/>
      <c r="F272" s="69" t="s">
        <v>241</v>
      </c>
      <c r="G272" s="115">
        <f>'Prices and Availability CT'!B30</f>
        <v>10301</v>
      </c>
      <c r="H272" s="121">
        <f>'Prices and Availability CT'!C30</f>
        <v>1.1000000000000001</v>
      </c>
      <c r="I272" s="122">
        <f>'Prices and Availability CT'!D30</f>
        <v>3480</v>
      </c>
    </row>
    <row r="273" spans="1:14" s="11" customFormat="1" x14ac:dyDescent="0.2">
      <c r="A273" s="72"/>
      <c r="B273" s="62"/>
      <c r="C273" s="64"/>
      <c r="D273" s="64"/>
      <c r="E273" s="42"/>
      <c r="F273" s="86" t="s">
        <v>256</v>
      </c>
      <c r="G273" s="62"/>
      <c r="H273" s="64"/>
      <c r="I273" s="64"/>
    </row>
    <row r="274" spans="1:14" s="27" customFormat="1" x14ac:dyDescent="0.2">
      <c r="A274" s="72"/>
      <c r="B274" s="62"/>
      <c r="C274" s="64"/>
      <c r="D274" s="64"/>
      <c r="F274" s="46" t="s">
        <v>242</v>
      </c>
      <c r="G274" s="62"/>
      <c r="H274" s="64"/>
      <c r="I274" s="64"/>
    </row>
    <row r="275" spans="1:14" ht="31.5" x14ac:dyDescent="0.2">
      <c r="A275" s="72"/>
      <c r="B275" s="62"/>
      <c r="C275" s="64"/>
      <c r="D275" s="64"/>
      <c r="F275" s="69" t="s">
        <v>257</v>
      </c>
      <c r="G275" s="115">
        <f>'Prices and Availability CT'!B31</f>
        <v>10302</v>
      </c>
      <c r="H275" s="121">
        <f>'Prices and Availability CT'!C31</f>
        <v>1.5</v>
      </c>
      <c r="I275" s="122">
        <f>'Prices and Availability CT'!D31</f>
        <v>3390</v>
      </c>
    </row>
    <row r="276" spans="1:14" s="27" customFormat="1" x14ac:dyDescent="0.2">
      <c r="A276" s="72"/>
      <c r="B276" s="62"/>
      <c r="C276" s="64"/>
      <c r="D276" s="64" t="s">
        <v>143</v>
      </c>
      <c r="E276" s="30"/>
      <c r="F276" s="46" t="s">
        <v>258</v>
      </c>
      <c r="G276" s="62"/>
      <c r="H276" s="64"/>
      <c r="I276" s="64"/>
    </row>
    <row r="277" spans="1:14" ht="38.25" customHeight="1" x14ac:dyDescent="0.2">
      <c r="A277" s="85" t="s">
        <v>209</v>
      </c>
      <c r="B277" s="115">
        <f>'Prices and Availability CT'!B32</f>
        <v>10303</v>
      </c>
      <c r="C277" s="121">
        <f>'Prices and Availability CT'!C32</f>
        <v>0</v>
      </c>
      <c r="D277" s="122">
        <f>'Prices and Availability CT'!D32</f>
        <v>780</v>
      </c>
      <c r="F277" s="69" t="s">
        <v>259</v>
      </c>
      <c r="G277" s="115">
        <f>'Prices and Availability CT'!B33</f>
        <v>10304</v>
      </c>
      <c r="H277" s="121">
        <f>'Prices and Availability CT'!C32</f>
        <v>0</v>
      </c>
      <c r="I277" s="122">
        <f>'Prices and Availability CT'!D31</f>
        <v>3390</v>
      </c>
    </row>
    <row r="278" spans="1:14" ht="42" customHeight="1" x14ac:dyDescent="0.2">
      <c r="A278" s="72"/>
      <c r="B278" s="62"/>
      <c r="C278" s="64"/>
      <c r="D278" s="64"/>
      <c r="E278" s="31"/>
      <c r="F278" s="69" t="s">
        <v>164</v>
      </c>
      <c r="G278" s="115">
        <f>'Prices and Availability CT'!B34</f>
        <v>10305</v>
      </c>
      <c r="H278" s="121">
        <f>'Prices and Availability CT'!C34</f>
        <v>0</v>
      </c>
      <c r="I278" s="122">
        <f>'Prices and Availability CT'!D34</f>
        <v>2390</v>
      </c>
    </row>
    <row r="279" spans="1:14" s="123" customFormat="1" ht="15.75" x14ac:dyDescent="0.2">
      <c r="A279" s="85" t="s">
        <v>106</v>
      </c>
      <c r="B279" s="115">
        <f>'Prices and Availability CT'!B35</f>
        <v>10306</v>
      </c>
      <c r="C279" s="121">
        <f>'Prices and Availability CT'!C35</f>
        <v>1.2</v>
      </c>
      <c r="D279" s="122">
        <f>'Prices and Availability CT'!D35</f>
        <v>1125</v>
      </c>
      <c r="F279" s="84" t="s">
        <v>106</v>
      </c>
      <c r="G279" s="115">
        <f t="shared" ref="G279:I280" si="1">B279</f>
        <v>10306</v>
      </c>
      <c r="H279" s="121">
        <f t="shared" si="1"/>
        <v>1.2</v>
      </c>
      <c r="I279" s="122">
        <f t="shared" si="1"/>
        <v>1125</v>
      </c>
    </row>
    <row r="280" spans="1:14" s="93" customFormat="1" ht="15.75" x14ac:dyDescent="0.2">
      <c r="A280" s="85" t="s">
        <v>111</v>
      </c>
      <c r="B280" s="115">
        <f>'Prices and Availability CT'!B36</f>
        <v>10307</v>
      </c>
      <c r="C280" s="121">
        <f>'Prices and Availability CT'!C36</f>
        <v>1</v>
      </c>
      <c r="D280" s="122">
        <f>'Prices and Availability CT'!D36</f>
        <v>1950</v>
      </c>
      <c r="F280" s="84" t="s">
        <v>111</v>
      </c>
      <c r="G280" s="115">
        <f t="shared" si="1"/>
        <v>10307</v>
      </c>
      <c r="H280" s="121">
        <f t="shared" si="1"/>
        <v>1</v>
      </c>
      <c r="I280" s="122">
        <f t="shared" si="1"/>
        <v>1950</v>
      </c>
    </row>
    <row r="281" spans="1:14" s="130" customFormat="1" ht="25.5" x14ac:dyDescent="0.2">
      <c r="A281" s="110" t="s">
        <v>210</v>
      </c>
      <c r="B281" s="91"/>
      <c r="C281" s="97"/>
      <c r="D281" s="97"/>
      <c r="F281" s="110" t="s">
        <v>210</v>
      </c>
      <c r="G281" s="91"/>
      <c r="H281" s="97"/>
      <c r="I281" s="97"/>
    </row>
    <row r="282" spans="1:14" s="98" customFormat="1" ht="12.95" customHeight="1" x14ac:dyDescent="0.2">
      <c r="A282" s="85" t="s">
        <v>108</v>
      </c>
      <c r="B282" s="115">
        <f>'Prices and Availability CT'!B37</f>
        <v>10308</v>
      </c>
      <c r="C282" s="121">
        <f>'Prices and Availability CT'!C37</f>
        <v>1.2</v>
      </c>
      <c r="D282" s="122">
        <f>'Prices and Availability CT'!D37</f>
        <v>1180</v>
      </c>
      <c r="E282" s="107"/>
      <c r="F282" s="84" t="s">
        <v>108</v>
      </c>
      <c r="G282" s="115">
        <f>B282</f>
        <v>10308</v>
      </c>
      <c r="H282" s="121">
        <f>C282</f>
        <v>1.2</v>
      </c>
      <c r="I282" s="122">
        <f>D282</f>
        <v>1180</v>
      </c>
    </row>
    <row r="283" spans="1:14" s="27" customFormat="1" ht="12.95" customHeight="1" x14ac:dyDescent="0.2">
      <c r="A283" s="110" t="s">
        <v>85</v>
      </c>
      <c r="B283" s="62"/>
      <c r="C283" s="64"/>
      <c r="D283" s="64"/>
      <c r="E283" s="10"/>
      <c r="F283" s="86" t="s">
        <v>85</v>
      </c>
      <c r="G283" s="62"/>
      <c r="H283" s="64"/>
      <c r="I283" s="64"/>
      <c r="J283" s="10"/>
      <c r="K283" s="46" t="s">
        <v>85</v>
      </c>
      <c r="L283" s="62"/>
      <c r="M283" s="64"/>
      <c r="N283" s="64"/>
    </row>
    <row r="284" spans="1:14" s="27" customFormat="1" x14ac:dyDescent="0.2">
      <c r="A284" s="110" t="s">
        <v>78</v>
      </c>
      <c r="B284" s="62"/>
      <c r="C284" s="64"/>
      <c r="D284" s="64"/>
      <c r="E284" s="10"/>
      <c r="F284" s="86" t="s">
        <v>78</v>
      </c>
      <c r="G284" s="62"/>
      <c r="H284" s="64"/>
      <c r="I284" s="64"/>
    </row>
    <row r="285" spans="1:14" s="27" customFormat="1" x14ac:dyDescent="0.2">
      <c r="A285" s="110" t="s">
        <v>79</v>
      </c>
      <c r="B285" s="62"/>
      <c r="C285" s="64"/>
      <c r="D285" s="64"/>
      <c r="F285" s="86" t="s">
        <v>79</v>
      </c>
      <c r="G285" s="62"/>
      <c r="H285" s="64"/>
      <c r="I285" s="64"/>
    </row>
    <row r="286" spans="1:14" s="27" customFormat="1" x14ac:dyDescent="0.2">
      <c r="A286" s="110" t="s">
        <v>80</v>
      </c>
      <c r="B286" s="62"/>
      <c r="C286" s="64"/>
      <c r="D286" s="64"/>
      <c r="F286" s="86" t="s">
        <v>80</v>
      </c>
      <c r="G286" s="62"/>
      <c r="H286" s="64"/>
      <c r="I286" s="64"/>
    </row>
    <row r="287" spans="1:14" s="130" customFormat="1" ht="15.75" x14ac:dyDescent="0.2">
      <c r="A287" s="85" t="s">
        <v>243</v>
      </c>
      <c r="B287" s="115">
        <f>'Prices and Availability CT'!B38</f>
        <v>10309</v>
      </c>
      <c r="C287" s="121"/>
      <c r="D287" s="122">
        <f>'Prices and Availability CT'!D38</f>
        <v>1840.34</v>
      </c>
      <c r="F287" s="85" t="s">
        <v>243</v>
      </c>
      <c r="G287" s="115">
        <f>B287</f>
        <v>10309</v>
      </c>
      <c r="H287" s="121"/>
      <c r="I287" s="122">
        <f>D287</f>
        <v>1840.34</v>
      </c>
    </row>
    <row r="288" spans="1:14" s="11" customFormat="1" x14ac:dyDescent="0.2">
      <c r="A288" s="72" t="s">
        <v>135</v>
      </c>
      <c r="B288" s="58"/>
      <c r="C288" s="53"/>
      <c r="D288" s="53"/>
      <c r="F288" s="72" t="s">
        <v>135</v>
      </c>
      <c r="G288" s="58"/>
      <c r="H288" s="53"/>
      <c r="I288" s="53"/>
    </row>
    <row r="289" spans="1:9" s="11" customFormat="1" ht="18" x14ac:dyDescent="0.2">
      <c r="A289" s="57" t="s">
        <v>134</v>
      </c>
      <c r="B289" s="57"/>
      <c r="C289" s="57"/>
      <c r="D289" s="57"/>
      <c r="F289" s="57" t="s">
        <v>134</v>
      </c>
      <c r="G289" s="57"/>
      <c r="H289" s="57"/>
      <c r="I289" s="57"/>
    </row>
    <row r="290" spans="1:9" s="130" customFormat="1" ht="18" customHeight="1" x14ac:dyDescent="0.2">
      <c r="A290" s="85" t="s">
        <v>113</v>
      </c>
      <c r="B290" s="115">
        <f>'Prices and Availability CT'!B40</f>
        <v>10401</v>
      </c>
      <c r="C290" s="121">
        <f>'Prices and Availability CT'!C40</f>
        <v>4.2</v>
      </c>
      <c r="D290" s="122">
        <f>'Prices and Availability CT'!D40</f>
        <v>2180</v>
      </c>
      <c r="F290" s="85" t="s">
        <v>113</v>
      </c>
      <c r="G290" s="115">
        <f>B290</f>
        <v>10401</v>
      </c>
      <c r="H290" s="121">
        <f>C290</f>
        <v>4.2</v>
      </c>
      <c r="I290" s="122">
        <f>D290</f>
        <v>2180</v>
      </c>
    </row>
    <row r="291" spans="1:9" s="11" customFormat="1" x14ac:dyDescent="0.2">
      <c r="A291" s="72" t="s">
        <v>211</v>
      </c>
      <c r="B291" s="58"/>
      <c r="C291" s="53"/>
      <c r="D291" s="53"/>
      <c r="F291" s="72" t="s">
        <v>211</v>
      </c>
      <c r="G291" s="58"/>
      <c r="H291" s="53"/>
      <c r="I291" s="53"/>
    </row>
    <row r="292" spans="1:9" s="11" customFormat="1" ht="25.5" x14ac:dyDescent="0.2">
      <c r="A292" s="72" t="s">
        <v>109</v>
      </c>
      <c r="B292" s="58"/>
      <c r="C292" s="53"/>
      <c r="D292" s="53"/>
      <c r="F292" s="72" t="s">
        <v>109</v>
      </c>
      <c r="G292" s="58"/>
      <c r="H292" s="53"/>
      <c r="I292" s="53"/>
    </row>
    <row r="293" spans="1:9" s="11" customFormat="1" ht="12.6" customHeight="1" x14ac:dyDescent="0.2">
      <c r="A293" s="72" t="s">
        <v>74</v>
      </c>
      <c r="B293" s="58"/>
      <c r="C293" s="53"/>
      <c r="D293" s="53"/>
      <c r="F293" s="72" t="s">
        <v>74</v>
      </c>
      <c r="G293" s="58"/>
      <c r="H293" s="53"/>
      <c r="I293" s="53"/>
    </row>
    <row r="294" spans="1:9" s="130" customFormat="1" ht="15.75" x14ac:dyDescent="0.2">
      <c r="A294" s="85" t="s">
        <v>136</v>
      </c>
      <c r="B294" s="115">
        <f>'Prices and Availability CT'!B41</f>
        <v>10402</v>
      </c>
      <c r="C294" s="121">
        <f>'Prices and Availability CT'!C41</f>
        <v>0</v>
      </c>
      <c r="D294" s="122">
        <f>'Prices and Availability CT'!D41</f>
        <v>90</v>
      </c>
      <c r="F294" s="85" t="s">
        <v>136</v>
      </c>
      <c r="G294" s="115">
        <f>B294</f>
        <v>10402</v>
      </c>
      <c r="H294" s="121">
        <f>C294</f>
        <v>0</v>
      </c>
      <c r="I294" s="122">
        <f>D294</f>
        <v>90</v>
      </c>
    </row>
    <row r="295" spans="1:9" s="11" customFormat="1" x14ac:dyDescent="0.2">
      <c r="A295" s="72" t="s">
        <v>212</v>
      </c>
      <c r="B295" s="58"/>
      <c r="C295" s="53"/>
      <c r="D295" s="53"/>
      <c r="F295" s="72" t="s">
        <v>110</v>
      </c>
      <c r="G295" s="58"/>
      <c r="H295" s="53"/>
      <c r="I295" s="53"/>
    </row>
    <row r="296" spans="1:9" s="130" customFormat="1" ht="12.6" customHeight="1" x14ac:dyDescent="0.2">
      <c r="A296" s="85" t="s">
        <v>137</v>
      </c>
      <c r="B296" s="115">
        <f>'Prices and Availability CT'!B42</f>
        <v>10403</v>
      </c>
      <c r="C296" s="121">
        <f>'Prices and Availability CT'!C42</f>
        <v>0.4</v>
      </c>
      <c r="D296" s="122">
        <f>'Prices and Availability CT'!D42</f>
        <v>580</v>
      </c>
      <c r="F296" s="85" t="s">
        <v>137</v>
      </c>
      <c r="G296" s="115">
        <f>B296</f>
        <v>10403</v>
      </c>
      <c r="H296" s="121">
        <f>C296</f>
        <v>0.4</v>
      </c>
      <c r="I296" s="122">
        <f>D296</f>
        <v>580</v>
      </c>
    </row>
    <row r="297" spans="1:9" s="11" customFormat="1" x14ac:dyDescent="0.2">
      <c r="A297" s="72" t="s">
        <v>213</v>
      </c>
      <c r="B297" s="58"/>
      <c r="C297" s="53"/>
      <c r="D297" s="53"/>
      <c r="E297" s="42"/>
      <c r="F297" s="72" t="s">
        <v>213</v>
      </c>
      <c r="G297" s="58"/>
      <c r="H297" s="53"/>
      <c r="I297" s="53"/>
    </row>
    <row r="298" spans="1:9" x14ac:dyDescent="0.2">
      <c r="A298" s="72" t="s">
        <v>138</v>
      </c>
      <c r="B298" s="58"/>
      <c r="C298" s="53"/>
      <c r="D298" s="53"/>
      <c r="F298" s="72" t="s">
        <v>138</v>
      </c>
      <c r="G298" s="58"/>
      <c r="H298" s="53"/>
      <c r="I298" s="53"/>
    </row>
    <row r="299" spans="1:9" ht="77.25" customHeight="1" x14ac:dyDescent="0.2">
      <c r="A299" s="72"/>
      <c r="B299" s="58"/>
      <c r="C299" s="53"/>
      <c r="D299" s="53"/>
      <c r="F299" s="72"/>
      <c r="G299" s="58"/>
      <c r="H299" s="53"/>
      <c r="I299" s="53"/>
    </row>
    <row r="300" spans="1:9" ht="18" x14ac:dyDescent="0.2">
      <c r="A300" s="57" t="s">
        <v>2</v>
      </c>
      <c r="B300" s="57"/>
      <c r="C300" s="57"/>
      <c r="D300" s="57"/>
      <c r="F300" s="57" t="s">
        <v>2</v>
      </c>
      <c r="G300" s="57"/>
      <c r="H300" s="57"/>
      <c r="I300" s="57"/>
    </row>
    <row r="301" spans="1:9" ht="15.75" x14ac:dyDescent="0.2">
      <c r="A301" s="71" t="s">
        <v>45</v>
      </c>
      <c r="B301" s="43">
        <v>10501</v>
      </c>
      <c r="C301" s="58">
        <v>0</v>
      </c>
      <c r="D301" s="70">
        <v>0</v>
      </c>
      <c r="F301" s="71" t="s">
        <v>45</v>
      </c>
      <c r="G301" s="43">
        <v>10501</v>
      </c>
      <c r="H301" s="58">
        <v>0</v>
      </c>
      <c r="I301" s="70">
        <v>0</v>
      </c>
    </row>
    <row r="302" spans="1:9" ht="12.6" customHeight="1" x14ac:dyDescent="0.2">
      <c r="A302" s="71" t="s">
        <v>46</v>
      </c>
      <c r="B302" s="43">
        <v>10502</v>
      </c>
      <c r="C302" s="58">
        <v>0</v>
      </c>
      <c r="D302" s="70">
        <v>0</v>
      </c>
      <c r="F302" s="71" t="s">
        <v>46</v>
      </c>
      <c r="G302" s="43">
        <v>10502</v>
      </c>
      <c r="H302" s="58">
        <v>0</v>
      </c>
      <c r="I302" s="70">
        <v>0</v>
      </c>
    </row>
    <row r="303" spans="1:9" ht="15.75" x14ac:dyDescent="0.2">
      <c r="A303" s="71" t="s">
        <v>47</v>
      </c>
      <c r="B303" s="43">
        <v>10503</v>
      </c>
      <c r="C303" s="58">
        <v>0</v>
      </c>
      <c r="D303" s="70">
        <v>0</v>
      </c>
      <c r="F303" s="71" t="s">
        <v>47</v>
      </c>
      <c r="G303" s="43">
        <v>10503</v>
      </c>
      <c r="H303" s="58">
        <v>0</v>
      </c>
      <c r="I303" s="70">
        <v>0</v>
      </c>
    </row>
    <row r="304" spans="1:9" ht="22.5" customHeight="1" x14ac:dyDescent="0.2">
      <c r="A304" s="143" t="s">
        <v>7</v>
      </c>
      <c r="B304" s="144"/>
      <c r="C304" s="144"/>
      <c r="D304" s="145"/>
      <c r="F304" s="143" t="s">
        <v>7</v>
      </c>
      <c r="G304" s="144"/>
      <c r="H304" s="144"/>
      <c r="I304" s="145"/>
    </row>
    <row r="305" spans="1:9" ht="33.75" customHeight="1" x14ac:dyDescent="0.2">
      <c r="A305" s="82" t="s">
        <v>166</v>
      </c>
      <c r="B305" s="43">
        <v>10603</v>
      </c>
      <c r="C305" s="58">
        <v>0</v>
      </c>
      <c r="D305" s="122">
        <f>'Prices and Availability CT'!D48</f>
        <v>831.93</v>
      </c>
      <c r="F305" s="82" t="s">
        <v>166</v>
      </c>
      <c r="G305" s="115">
        <f>B305</f>
        <v>10603</v>
      </c>
      <c r="H305" s="121">
        <f>C305</f>
        <v>0</v>
      </c>
      <c r="I305" s="129">
        <f>D305</f>
        <v>831.93</v>
      </c>
    </row>
    <row r="306" spans="1:9" ht="18" x14ac:dyDescent="0.2">
      <c r="A306" s="57" t="s">
        <v>3</v>
      </c>
      <c r="B306" s="57"/>
      <c r="C306" s="57"/>
      <c r="D306" s="57"/>
      <c r="F306" s="57" t="s">
        <v>244</v>
      </c>
      <c r="G306" s="57"/>
      <c r="H306" s="57"/>
      <c r="I306" s="57"/>
    </row>
    <row r="307" spans="1:9" s="93" customFormat="1" ht="15.75" x14ac:dyDescent="0.2">
      <c r="A307" s="85" t="s">
        <v>40</v>
      </c>
      <c r="B307" s="131">
        <v>10701</v>
      </c>
      <c r="C307" s="132">
        <v>0</v>
      </c>
      <c r="D307" s="122">
        <v>0</v>
      </c>
      <c r="F307" s="85" t="s">
        <v>40</v>
      </c>
      <c r="G307" s="131">
        <v>10701</v>
      </c>
      <c r="H307" s="132">
        <v>0</v>
      </c>
      <c r="I307" s="122">
        <v>0</v>
      </c>
    </row>
    <row r="308" spans="1:9" s="93" customFormat="1" ht="15.75" x14ac:dyDescent="0.2">
      <c r="A308" s="85" t="s">
        <v>41</v>
      </c>
      <c r="B308" s="131">
        <v>10702</v>
      </c>
      <c r="C308" s="132">
        <v>0</v>
      </c>
      <c r="D308" s="122">
        <v>0</v>
      </c>
      <c r="F308" s="85" t="s">
        <v>41</v>
      </c>
      <c r="G308" s="131">
        <v>10702</v>
      </c>
      <c r="H308" s="132">
        <v>0</v>
      </c>
      <c r="I308" s="122">
        <v>0</v>
      </c>
    </row>
    <row r="309" spans="1:9" s="93" customFormat="1" ht="15.75" x14ac:dyDescent="0.2">
      <c r="A309" s="85" t="s">
        <v>42</v>
      </c>
      <c r="B309" s="131">
        <v>10703</v>
      </c>
      <c r="C309" s="132">
        <v>0</v>
      </c>
      <c r="D309" s="122">
        <v>0</v>
      </c>
      <c r="F309" s="85" t="s">
        <v>42</v>
      </c>
      <c r="G309" s="131">
        <v>10703</v>
      </c>
      <c r="H309" s="132">
        <v>0</v>
      </c>
      <c r="I309" s="122">
        <v>0</v>
      </c>
    </row>
    <row r="310" spans="1:9" s="93" customFormat="1" ht="15.75" x14ac:dyDescent="0.2">
      <c r="A310" s="85" t="s">
        <v>43</v>
      </c>
      <c r="B310" s="131">
        <v>10704</v>
      </c>
      <c r="C310" s="132">
        <v>0</v>
      </c>
      <c r="D310" s="122">
        <v>0</v>
      </c>
      <c r="F310" s="85" t="s">
        <v>43</v>
      </c>
      <c r="G310" s="131">
        <v>10704</v>
      </c>
      <c r="H310" s="132">
        <v>0</v>
      </c>
      <c r="I310" s="122">
        <v>0</v>
      </c>
    </row>
    <row r="311" spans="1:9" s="93" customFormat="1" ht="15.75" x14ac:dyDescent="0.2">
      <c r="A311" s="85" t="s">
        <v>44</v>
      </c>
      <c r="B311" s="131">
        <v>10705</v>
      </c>
      <c r="C311" s="132">
        <v>0</v>
      </c>
      <c r="D311" s="122">
        <v>0</v>
      </c>
      <c r="F311" s="85" t="s">
        <v>44</v>
      </c>
      <c r="G311" s="131">
        <v>10705</v>
      </c>
      <c r="H311" s="132">
        <v>0</v>
      </c>
      <c r="I311" s="122">
        <v>0</v>
      </c>
    </row>
    <row r="312" spans="1:9" s="93" customFormat="1" ht="15.75" x14ac:dyDescent="0.2">
      <c r="A312" s="85" t="s">
        <v>309</v>
      </c>
      <c r="B312" s="131">
        <v>10706</v>
      </c>
      <c r="C312" s="132">
        <v>0</v>
      </c>
      <c r="D312" s="122">
        <v>0</v>
      </c>
      <c r="F312" s="85" t="s">
        <v>310</v>
      </c>
      <c r="G312" s="131">
        <v>10706</v>
      </c>
      <c r="H312" s="132">
        <v>0</v>
      </c>
      <c r="I312" s="122">
        <v>0</v>
      </c>
    </row>
    <row r="313" spans="1:9" s="93" customFormat="1" ht="21" customHeight="1" x14ac:dyDescent="0.2">
      <c r="A313" s="85" t="s">
        <v>311</v>
      </c>
      <c r="B313" s="131">
        <v>10707</v>
      </c>
      <c r="C313" s="132">
        <v>0</v>
      </c>
      <c r="D313" s="122">
        <v>0</v>
      </c>
      <c r="F313" s="85" t="s">
        <v>312</v>
      </c>
      <c r="G313" s="131">
        <v>10707</v>
      </c>
      <c r="H313" s="132">
        <v>0</v>
      </c>
      <c r="I313" s="122">
        <v>0</v>
      </c>
    </row>
    <row r="314" spans="1:9" s="93" customFormat="1" ht="15.75" x14ac:dyDescent="0.2">
      <c r="A314" s="85" t="s">
        <v>313</v>
      </c>
      <c r="B314" s="131">
        <v>10708</v>
      </c>
      <c r="C314" s="132">
        <v>0</v>
      </c>
      <c r="D314" s="122">
        <v>0</v>
      </c>
      <c r="F314" s="85" t="s">
        <v>313</v>
      </c>
      <c r="G314" s="131">
        <v>10708</v>
      </c>
      <c r="H314" s="132">
        <v>0</v>
      </c>
      <c r="I314" s="122">
        <v>0</v>
      </c>
    </row>
    <row r="315" spans="1:9" ht="15.75" x14ac:dyDescent="0.2">
      <c r="A315" s="71" t="s">
        <v>4</v>
      </c>
      <c r="B315" s="43">
        <v>10790</v>
      </c>
      <c r="C315" s="58">
        <v>0</v>
      </c>
      <c r="D315" s="70">
        <v>0</v>
      </c>
      <c r="F315" s="71" t="s">
        <v>4</v>
      </c>
      <c r="G315" s="43">
        <v>10790</v>
      </c>
      <c r="H315" s="58">
        <v>0</v>
      </c>
      <c r="I315" s="70">
        <v>0</v>
      </c>
    </row>
    <row r="316" spans="1:9" ht="25.5" x14ac:dyDescent="0.2">
      <c r="A316" s="72" t="s">
        <v>255</v>
      </c>
      <c r="B316" s="58"/>
      <c r="C316" s="53"/>
      <c r="D316" s="53"/>
      <c r="F316" s="72" t="s">
        <v>75</v>
      </c>
      <c r="G316" s="58"/>
      <c r="H316" s="53"/>
      <c r="I316" s="53"/>
    </row>
    <row r="317" spans="1:9" ht="18" x14ac:dyDescent="0.2">
      <c r="A317" s="57" t="s">
        <v>5</v>
      </c>
      <c r="B317" s="57"/>
      <c r="C317" s="57"/>
      <c r="D317" s="57"/>
      <c r="F317" s="57" t="s">
        <v>5</v>
      </c>
      <c r="G317" s="57"/>
      <c r="H317" s="57"/>
      <c r="I317" s="57"/>
    </row>
    <row r="318" spans="1:9" ht="15.75" x14ac:dyDescent="0.2">
      <c r="A318" s="71" t="s">
        <v>1</v>
      </c>
      <c r="B318" s="43">
        <v>10801</v>
      </c>
      <c r="C318" s="58">
        <v>0</v>
      </c>
      <c r="D318" s="70" t="s">
        <v>36</v>
      </c>
      <c r="F318" s="71" t="s">
        <v>1</v>
      </c>
      <c r="G318" s="43">
        <v>10801</v>
      </c>
      <c r="H318" s="58">
        <v>0</v>
      </c>
      <c r="I318" s="70" t="s">
        <v>36</v>
      </c>
    </row>
    <row r="319" spans="1:9" x14ac:dyDescent="0.2">
      <c r="A319" s="72" t="s">
        <v>30</v>
      </c>
      <c r="B319" s="58"/>
      <c r="C319" s="53"/>
      <c r="D319" s="53"/>
      <c r="F319" s="72" t="s">
        <v>30</v>
      </c>
      <c r="G319" s="58"/>
      <c r="H319" s="53"/>
      <c r="I319" s="53"/>
    </row>
    <row r="320" spans="1:9" x14ac:dyDescent="0.2">
      <c r="A320" s="72" t="s">
        <v>31</v>
      </c>
      <c r="B320" s="58"/>
      <c r="C320" s="53"/>
      <c r="D320" s="53"/>
      <c r="F320" s="72" t="s">
        <v>31</v>
      </c>
      <c r="G320" s="58"/>
      <c r="H320" s="53"/>
      <c r="I320" s="53"/>
    </row>
    <row r="321" spans="9:9" ht="12.6" customHeight="1" x14ac:dyDescent="0.2">
      <c r="I321" s="27"/>
    </row>
  </sheetData>
  <sheetProtection algorithmName="SHA-512" hashValue="5hUuu4EX1Vn9ybtWbHWk1pPJmv2FzjOLLCB+VZZR1GoGeRXlH7/8kvey7p9GxYt1wLmO8e0XP8/V3axeaIAT3A==" saltValue="E+ZopkymhvM/5SzqqcWTmA==" spinCount="100000" sheet="1" selectLockedCells="1" selectUnlockedCells="1"/>
  <mergeCells count="11">
    <mergeCell ref="A196:D196"/>
    <mergeCell ref="F196:I196"/>
    <mergeCell ref="A197:D197"/>
    <mergeCell ref="F197:I197"/>
    <mergeCell ref="A304:D304"/>
    <mergeCell ref="F304:I304"/>
    <mergeCell ref="A205:D205"/>
    <mergeCell ref="F205:I205"/>
    <mergeCell ref="A219:A222"/>
    <mergeCell ref="A271:D271"/>
    <mergeCell ref="F271:I271"/>
  </mergeCells>
  <phoneticPr fontId="10" type="noConversion"/>
  <printOptions horizontalCentered="1"/>
  <pageMargins left="0.23622047244094491" right="0.23622047244094491" top="0.74803149606299213" bottom="0.74803149606299213" header="0.31496062992125984" footer="0.31496062992125984"/>
  <pageSetup paperSize="9" scale="65" fitToHeight="0" orientation="landscape" r:id="rId1"/>
  <headerFooter alignWithMargins="0">
    <oddFooter>&amp;L&amp;8Errors and omissions expected
Subject to change without prior notice&amp;C&amp;8Flight Design CT  472,5 kg Class
Model Year 2018&amp;R&amp;8Release &amp;D
Page &amp;P / &amp;N</oddFooter>
  </headerFooter>
  <rowBreaks count="5" manualBreakCount="5">
    <brk id="48" max="8" man="1"/>
    <brk id="85" max="8" man="1"/>
    <brk id="122" max="8" man="1"/>
    <brk id="159" max="8" man="1"/>
    <brk id="195"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showGridLines="0" tabSelected="1" view="pageBreakPreview" zoomScale="80" zoomScaleNormal="90" zoomScaleSheetLayoutView="80" workbookViewId="0">
      <pane xSplit="1" ySplit="3" topLeftCell="B4" activePane="bottomRight" state="frozen"/>
      <selection pane="topRight" activeCell="B1" sqref="B1"/>
      <selection pane="bottomLeft" activeCell="A4" sqref="A4"/>
      <selection pane="bottomRight" activeCell="E4" sqref="E4"/>
    </sheetView>
  </sheetViews>
  <sheetFormatPr defaultColWidth="8.85546875" defaultRowHeight="12.75" x14ac:dyDescent="0.2"/>
  <cols>
    <col min="1" max="1" width="64.7109375" style="3" customWidth="1"/>
    <col min="2" max="2" width="17.28515625" style="4" customWidth="1"/>
    <col min="3" max="3" width="12.140625" style="4" customWidth="1"/>
    <col min="4" max="4" width="17.42578125" style="7" customWidth="1"/>
    <col min="5" max="5" width="13.42578125" style="36" bestFit="1" customWidth="1"/>
    <col min="6" max="6" width="17" style="5" customWidth="1"/>
    <col min="7" max="8" width="17" style="6" customWidth="1"/>
    <col min="9" max="16384" width="8.85546875" style="5"/>
  </cols>
  <sheetData>
    <row r="1" spans="1:10" ht="93.75" customHeight="1" x14ac:dyDescent="0.2">
      <c r="A1" s="50" t="s">
        <v>326</v>
      </c>
      <c r="B1" s="156" t="s">
        <v>116</v>
      </c>
      <c r="C1" s="156"/>
      <c r="D1" s="156"/>
      <c r="E1" s="156"/>
      <c r="F1" s="156"/>
      <c r="G1" s="156"/>
      <c r="H1" s="157"/>
    </row>
    <row r="2" spans="1:10" ht="54" customHeight="1" x14ac:dyDescent="0.2">
      <c r="A2" s="149" t="s">
        <v>245</v>
      </c>
      <c r="B2" s="158" t="s">
        <v>0</v>
      </c>
      <c r="C2" s="158" t="s">
        <v>52</v>
      </c>
      <c r="D2" s="161" t="s">
        <v>318</v>
      </c>
      <c r="E2" s="111" t="s">
        <v>8</v>
      </c>
      <c r="F2" s="160" t="s">
        <v>64</v>
      </c>
      <c r="G2" s="160"/>
      <c r="H2" s="153"/>
    </row>
    <row r="3" spans="1:10" ht="49.5" customHeight="1" x14ac:dyDescent="0.2">
      <c r="A3" s="150"/>
      <c r="B3" s="159"/>
      <c r="C3" s="159"/>
      <c r="D3" s="162"/>
      <c r="E3" s="112" t="s">
        <v>117</v>
      </c>
      <c r="F3" s="44" t="s">
        <v>91</v>
      </c>
      <c r="G3" s="49" t="s">
        <v>98</v>
      </c>
      <c r="H3" s="49" t="s">
        <v>152</v>
      </c>
    </row>
    <row r="4" spans="1:10" ht="45" customHeight="1" x14ac:dyDescent="0.2">
      <c r="A4" s="53" t="s">
        <v>319</v>
      </c>
      <c r="B4" s="43">
        <v>10001</v>
      </c>
      <c r="C4" s="116">
        <v>289</v>
      </c>
      <c r="D4" s="12">
        <v>85900</v>
      </c>
      <c r="E4" s="77"/>
      <c r="F4" s="15" t="s">
        <v>65</v>
      </c>
      <c r="G4" s="14" t="s">
        <v>66</v>
      </c>
      <c r="H4" s="14" t="s">
        <v>66</v>
      </c>
    </row>
    <row r="5" spans="1:10" ht="45" customHeight="1" x14ac:dyDescent="0.2">
      <c r="A5" s="68" t="s">
        <v>246</v>
      </c>
      <c r="B5" s="43">
        <v>10002</v>
      </c>
      <c r="C5" s="116">
        <v>297</v>
      </c>
      <c r="D5" s="12">
        <v>109900</v>
      </c>
      <c r="E5" s="77"/>
      <c r="F5" s="14" t="s">
        <v>66</v>
      </c>
      <c r="G5" s="26" t="s">
        <v>65</v>
      </c>
      <c r="H5" s="14" t="s">
        <v>66</v>
      </c>
    </row>
    <row r="6" spans="1:10" ht="45" customHeight="1" x14ac:dyDescent="0.2">
      <c r="A6" s="68" t="s">
        <v>247</v>
      </c>
      <c r="B6" s="43">
        <v>10003</v>
      </c>
      <c r="C6" s="116">
        <v>304</v>
      </c>
      <c r="D6" s="12">
        <v>115900</v>
      </c>
      <c r="E6" s="77"/>
      <c r="F6" s="14" t="s">
        <v>66</v>
      </c>
      <c r="G6" s="26" t="s">
        <v>65</v>
      </c>
      <c r="H6" s="14" t="s">
        <v>66</v>
      </c>
    </row>
    <row r="7" spans="1:10" ht="45" customHeight="1" x14ac:dyDescent="0.2">
      <c r="A7" s="68" t="s">
        <v>248</v>
      </c>
      <c r="B7" s="43">
        <v>10004</v>
      </c>
      <c r="C7" s="116">
        <v>312</v>
      </c>
      <c r="D7" s="12">
        <v>124900</v>
      </c>
      <c r="E7" s="77"/>
      <c r="F7" s="14" t="s">
        <v>66</v>
      </c>
      <c r="G7" s="26" t="s">
        <v>65</v>
      </c>
      <c r="H7" s="14" t="s">
        <v>66</v>
      </c>
    </row>
    <row r="8" spans="1:10" ht="45" customHeight="1" x14ac:dyDescent="0.2">
      <c r="A8" s="68" t="s">
        <v>249</v>
      </c>
      <c r="B8" s="43">
        <v>10005</v>
      </c>
      <c r="C8" s="116">
        <v>314</v>
      </c>
      <c r="D8" s="87">
        <v>115900</v>
      </c>
      <c r="E8" s="77"/>
      <c r="F8" s="14" t="s">
        <v>66</v>
      </c>
      <c r="G8" s="14" t="s">
        <v>66</v>
      </c>
      <c r="H8" s="26" t="s">
        <v>65</v>
      </c>
    </row>
    <row r="9" spans="1:10" ht="45" customHeight="1" x14ac:dyDescent="0.2">
      <c r="A9" s="68" t="s">
        <v>250</v>
      </c>
      <c r="B9" s="43">
        <v>10006</v>
      </c>
      <c r="C9" s="116">
        <v>319</v>
      </c>
      <c r="D9" s="87">
        <v>124900</v>
      </c>
      <c r="E9" s="77"/>
      <c r="F9" s="14" t="s">
        <v>66</v>
      </c>
      <c r="G9" s="14" t="s">
        <v>66</v>
      </c>
      <c r="H9" s="26" t="s">
        <v>65</v>
      </c>
    </row>
    <row r="10" spans="1:10" ht="18.95" customHeight="1" x14ac:dyDescent="0.2">
      <c r="A10" s="21" t="s">
        <v>97</v>
      </c>
      <c r="B10" s="22"/>
      <c r="C10" s="23"/>
      <c r="D10" s="24"/>
      <c r="E10" s="33"/>
      <c r="F10" s="39"/>
      <c r="G10" s="25"/>
      <c r="H10" s="25"/>
    </row>
    <row r="11" spans="1:10" s="6" customFormat="1" ht="22.15" customHeight="1" x14ac:dyDescent="0.2">
      <c r="A11" s="53" t="s">
        <v>156</v>
      </c>
      <c r="B11" s="113">
        <v>10101</v>
      </c>
      <c r="C11" s="114">
        <v>0</v>
      </c>
      <c r="D11" s="87">
        <v>0</v>
      </c>
      <c r="E11" s="108"/>
      <c r="F11" s="55" t="s">
        <v>66</v>
      </c>
      <c r="G11" s="16" t="s">
        <v>68</v>
      </c>
      <c r="H11" s="117" t="s">
        <v>68</v>
      </c>
      <c r="I11" s="118"/>
      <c r="J11" s="118"/>
    </row>
    <row r="12" spans="1:10" ht="22.15" customHeight="1" x14ac:dyDescent="0.2">
      <c r="A12" s="105" t="s">
        <v>87</v>
      </c>
      <c r="B12" s="115">
        <v>10102</v>
      </c>
      <c r="C12" s="136">
        <v>3.8</v>
      </c>
      <c r="D12" s="87">
        <v>580</v>
      </c>
      <c r="E12" s="77"/>
      <c r="F12" s="15" t="s">
        <v>65</v>
      </c>
      <c r="G12" s="15" t="s">
        <v>65</v>
      </c>
      <c r="H12" s="15" t="s">
        <v>65</v>
      </c>
    </row>
    <row r="13" spans="1:10" s="6" customFormat="1" ht="51" customHeight="1" collapsed="1" x14ac:dyDescent="0.2">
      <c r="A13" s="105" t="s">
        <v>6</v>
      </c>
      <c r="B13" s="115">
        <v>10103</v>
      </c>
      <c r="C13" s="136">
        <v>1.7</v>
      </c>
      <c r="D13" s="87">
        <v>690</v>
      </c>
      <c r="E13" s="77"/>
      <c r="F13" s="41" t="s">
        <v>65</v>
      </c>
      <c r="G13" s="16" t="s">
        <v>144</v>
      </c>
      <c r="H13" s="16" t="s">
        <v>144</v>
      </c>
    </row>
    <row r="14" spans="1:10" ht="18.95" customHeight="1" x14ac:dyDescent="0.2">
      <c r="A14" s="21" t="s">
        <v>165</v>
      </c>
      <c r="B14" s="22"/>
      <c r="C14" s="23"/>
      <c r="D14" s="24"/>
      <c r="E14" s="33"/>
      <c r="F14" s="39"/>
      <c r="G14" s="25"/>
      <c r="H14" s="25"/>
    </row>
    <row r="15" spans="1:10" s="1" customFormat="1" ht="22.15" customHeight="1" x14ac:dyDescent="0.2">
      <c r="A15" s="68" t="s">
        <v>192</v>
      </c>
      <c r="B15" s="43">
        <v>10201</v>
      </c>
      <c r="C15" s="116">
        <v>7</v>
      </c>
      <c r="D15" s="87">
        <v>3490</v>
      </c>
      <c r="E15" s="77"/>
      <c r="F15" s="14" t="s">
        <v>66</v>
      </c>
      <c r="G15" s="26" t="s">
        <v>65</v>
      </c>
      <c r="H15" s="14" t="s">
        <v>66</v>
      </c>
    </row>
    <row r="16" spans="1:10" s="1" customFormat="1" ht="22.15" customHeight="1" x14ac:dyDescent="0.2">
      <c r="A16" s="68" t="s">
        <v>320</v>
      </c>
      <c r="B16" s="43">
        <v>10202</v>
      </c>
      <c r="C16" s="116">
        <v>6.5</v>
      </c>
      <c r="D16" s="87">
        <v>3490</v>
      </c>
      <c r="E16" s="77"/>
      <c r="F16" s="55" t="s">
        <v>66</v>
      </c>
      <c r="G16" s="14" t="s">
        <v>66</v>
      </c>
      <c r="H16" s="26" t="s">
        <v>65</v>
      </c>
    </row>
    <row r="17" spans="1:8" s="1" customFormat="1" ht="33" customHeight="1" collapsed="1" x14ac:dyDescent="0.2">
      <c r="A17" s="82" t="s">
        <v>145</v>
      </c>
      <c r="B17" s="43">
        <v>10203</v>
      </c>
      <c r="C17" s="76">
        <v>6</v>
      </c>
      <c r="D17" s="87">
        <v>2380</v>
      </c>
      <c r="E17" s="77"/>
      <c r="F17" s="54" t="s">
        <v>65</v>
      </c>
      <c r="G17" s="26" t="s">
        <v>65</v>
      </c>
      <c r="H17" s="54" t="s">
        <v>65</v>
      </c>
    </row>
    <row r="18" spans="1:8" s="40" customFormat="1" ht="22.15" customHeight="1" x14ac:dyDescent="0.2">
      <c r="A18" s="53" t="s">
        <v>251</v>
      </c>
      <c r="B18" s="43">
        <v>10204</v>
      </c>
      <c r="C18" s="76">
        <v>0.5</v>
      </c>
      <c r="D18" s="87">
        <v>445</v>
      </c>
      <c r="E18" s="78"/>
      <c r="F18" s="15" t="s">
        <v>65</v>
      </c>
      <c r="G18" s="15" t="s">
        <v>65</v>
      </c>
      <c r="H18" s="26" t="s">
        <v>65</v>
      </c>
    </row>
    <row r="19" spans="1:8" ht="22.15" customHeight="1" x14ac:dyDescent="0.2">
      <c r="A19" s="53" t="s">
        <v>127</v>
      </c>
      <c r="B19" s="43">
        <v>10205</v>
      </c>
      <c r="C19" s="76">
        <v>6.5</v>
      </c>
      <c r="D19" s="87">
        <v>1380</v>
      </c>
      <c r="E19" s="77"/>
      <c r="F19" s="15" t="s">
        <v>65</v>
      </c>
      <c r="G19" s="15" t="s">
        <v>65</v>
      </c>
      <c r="H19" s="55" t="s">
        <v>66</v>
      </c>
    </row>
    <row r="20" spans="1:8" ht="22.15" customHeight="1" x14ac:dyDescent="0.2">
      <c r="A20" s="53" t="s">
        <v>159</v>
      </c>
      <c r="B20" s="43">
        <v>10206</v>
      </c>
      <c r="C20" s="76">
        <v>6.5</v>
      </c>
      <c r="D20" s="87">
        <v>1380</v>
      </c>
      <c r="E20" s="77"/>
      <c r="F20" s="55" t="s">
        <v>66</v>
      </c>
      <c r="G20" s="55" t="s">
        <v>66</v>
      </c>
      <c r="H20" s="52" t="s">
        <v>65</v>
      </c>
    </row>
    <row r="21" spans="1:8" ht="22.15" customHeight="1" collapsed="1" x14ac:dyDescent="0.2">
      <c r="A21" s="53" t="s">
        <v>84</v>
      </c>
      <c r="B21" s="43">
        <v>10207</v>
      </c>
      <c r="C21" s="76">
        <v>0.7</v>
      </c>
      <c r="D21" s="87">
        <v>650</v>
      </c>
      <c r="E21" s="77"/>
      <c r="F21" s="15" t="s">
        <v>65</v>
      </c>
      <c r="G21" s="15" t="s">
        <v>65</v>
      </c>
      <c r="H21" s="15" t="s">
        <v>65</v>
      </c>
    </row>
    <row r="22" spans="1:8" ht="22.15" customHeight="1" x14ac:dyDescent="0.2">
      <c r="A22" s="53" t="s">
        <v>83</v>
      </c>
      <c r="B22" s="43">
        <v>10208</v>
      </c>
      <c r="C22" s="76">
        <v>0.7</v>
      </c>
      <c r="D22" s="87">
        <v>650</v>
      </c>
      <c r="E22" s="77"/>
      <c r="F22" s="15" t="s">
        <v>65</v>
      </c>
      <c r="G22" s="15" t="s">
        <v>65</v>
      </c>
      <c r="H22" s="15" t="s">
        <v>65</v>
      </c>
    </row>
    <row r="23" spans="1:8" ht="28.5" customHeight="1" x14ac:dyDescent="0.2">
      <c r="A23" s="53" t="s">
        <v>269</v>
      </c>
      <c r="B23" s="43">
        <v>10209</v>
      </c>
      <c r="C23" s="76">
        <v>5.6</v>
      </c>
      <c r="D23" s="87">
        <v>5220</v>
      </c>
      <c r="E23" s="77"/>
      <c r="F23" s="14" t="s">
        <v>66</v>
      </c>
      <c r="G23" s="15" t="s">
        <v>65</v>
      </c>
      <c r="H23" s="52" t="s">
        <v>65</v>
      </c>
    </row>
    <row r="24" spans="1:8" ht="32.25" customHeight="1" x14ac:dyDescent="0.2">
      <c r="A24" s="53" t="s">
        <v>321</v>
      </c>
      <c r="B24" s="43">
        <v>10210</v>
      </c>
      <c r="C24" s="76">
        <v>5.8</v>
      </c>
      <c r="D24" s="87">
        <v>5680</v>
      </c>
      <c r="E24" s="77"/>
      <c r="F24" s="14" t="s">
        <v>66</v>
      </c>
      <c r="G24" s="52" t="s">
        <v>65</v>
      </c>
      <c r="H24" s="15" t="s">
        <v>65</v>
      </c>
    </row>
    <row r="25" spans="1:8" ht="41.25" customHeight="1" collapsed="1" x14ac:dyDescent="0.2">
      <c r="A25" s="53" t="s">
        <v>260</v>
      </c>
      <c r="B25" s="43">
        <v>10211</v>
      </c>
      <c r="C25" s="76">
        <v>3.8</v>
      </c>
      <c r="D25" s="87">
        <v>980</v>
      </c>
      <c r="E25" s="77"/>
      <c r="F25" s="15" t="s">
        <v>65</v>
      </c>
      <c r="G25" s="15" t="s">
        <v>65</v>
      </c>
      <c r="H25" s="15" t="s">
        <v>65</v>
      </c>
    </row>
    <row r="26" spans="1:8" ht="39.75" customHeight="1" collapsed="1" x14ac:dyDescent="0.2">
      <c r="A26" s="53" t="s">
        <v>263</v>
      </c>
      <c r="B26" s="43">
        <v>10212</v>
      </c>
      <c r="C26" s="76">
        <v>3.8</v>
      </c>
      <c r="D26" s="87">
        <v>980</v>
      </c>
      <c r="E26" s="77"/>
      <c r="F26" s="15" t="s">
        <v>65</v>
      </c>
      <c r="G26" s="15" t="s">
        <v>65</v>
      </c>
      <c r="H26" s="15" t="s">
        <v>65</v>
      </c>
    </row>
    <row r="27" spans="1:8" ht="32.25" customHeight="1" x14ac:dyDescent="0.2">
      <c r="A27" s="82" t="s">
        <v>322</v>
      </c>
      <c r="B27" s="43">
        <v>10213</v>
      </c>
      <c r="C27" s="76">
        <v>0</v>
      </c>
      <c r="D27" s="87">
        <v>0</v>
      </c>
      <c r="E27" s="77"/>
      <c r="F27" s="29" t="s">
        <v>65</v>
      </c>
      <c r="G27" s="29" t="s">
        <v>65</v>
      </c>
      <c r="H27" s="29" t="s">
        <v>65</v>
      </c>
    </row>
    <row r="28" spans="1:8" ht="22.15" customHeight="1" x14ac:dyDescent="0.2">
      <c r="A28" s="53" t="s">
        <v>268</v>
      </c>
      <c r="B28" s="43">
        <v>10214</v>
      </c>
      <c r="C28" s="76">
        <f>-0.8</f>
        <v>-0.8</v>
      </c>
      <c r="D28" s="87">
        <v>690</v>
      </c>
      <c r="E28" s="77"/>
      <c r="F28" s="41" t="s">
        <v>65</v>
      </c>
      <c r="G28" s="83" t="s">
        <v>68</v>
      </c>
      <c r="H28" s="83" t="s">
        <v>68</v>
      </c>
    </row>
    <row r="29" spans="1:8" ht="18.95" customHeight="1" x14ac:dyDescent="0.2">
      <c r="A29" s="21" t="s">
        <v>53</v>
      </c>
      <c r="B29" s="22"/>
      <c r="C29" s="23"/>
      <c r="D29" s="24"/>
      <c r="E29" s="33"/>
      <c r="F29" s="39"/>
      <c r="G29" s="25"/>
      <c r="H29" s="25"/>
    </row>
    <row r="30" spans="1:8" ht="33" customHeight="1" x14ac:dyDescent="0.2">
      <c r="A30" s="53" t="s">
        <v>241</v>
      </c>
      <c r="B30" s="115">
        <f>10301</f>
        <v>10301</v>
      </c>
      <c r="C30" s="116">
        <v>1.1000000000000001</v>
      </c>
      <c r="D30" s="87">
        <v>3480</v>
      </c>
      <c r="E30" s="77"/>
      <c r="F30" s="55" t="s">
        <v>66</v>
      </c>
      <c r="G30" s="55" t="s">
        <v>66</v>
      </c>
      <c r="H30" s="15" t="s">
        <v>65</v>
      </c>
    </row>
    <row r="31" spans="1:8" ht="46.5" customHeight="1" x14ac:dyDescent="0.2">
      <c r="A31" s="82" t="s">
        <v>252</v>
      </c>
      <c r="B31" s="115">
        <v>10302</v>
      </c>
      <c r="C31" s="116">
        <v>1.5</v>
      </c>
      <c r="D31" s="87">
        <v>3390</v>
      </c>
      <c r="E31" s="77"/>
      <c r="F31" s="14" t="s">
        <v>66</v>
      </c>
      <c r="G31" s="14" t="s">
        <v>66</v>
      </c>
      <c r="H31" s="15" t="s">
        <v>65</v>
      </c>
    </row>
    <row r="32" spans="1:8" ht="35.25" customHeight="1" x14ac:dyDescent="0.2">
      <c r="A32" s="53" t="s">
        <v>163</v>
      </c>
      <c r="B32" s="43">
        <v>10303</v>
      </c>
      <c r="C32" s="76">
        <v>0</v>
      </c>
      <c r="D32" s="87">
        <v>780</v>
      </c>
      <c r="E32" s="77"/>
      <c r="F32" s="55" t="s">
        <v>66</v>
      </c>
      <c r="G32" s="54" t="s">
        <v>65</v>
      </c>
      <c r="H32" s="55" t="s">
        <v>66</v>
      </c>
    </row>
    <row r="33" spans="1:8" ht="36" customHeight="1" x14ac:dyDescent="0.2">
      <c r="A33" s="82" t="s">
        <v>253</v>
      </c>
      <c r="B33" s="115">
        <v>10304</v>
      </c>
      <c r="C33" s="116">
        <v>0</v>
      </c>
      <c r="D33" s="87">
        <v>1680</v>
      </c>
      <c r="E33" s="77"/>
      <c r="F33" s="14" t="s">
        <v>66</v>
      </c>
      <c r="G33" s="14" t="s">
        <v>66</v>
      </c>
      <c r="H33" s="52" t="s">
        <v>65</v>
      </c>
    </row>
    <row r="34" spans="1:8" ht="32.25" customHeight="1" x14ac:dyDescent="0.2">
      <c r="A34" s="82" t="s">
        <v>164</v>
      </c>
      <c r="B34" s="115">
        <v>10305</v>
      </c>
      <c r="C34" s="116">
        <v>0</v>
      </c>
      <c r="D34" s="87">
        <v>2390</v>
      </c>
      <c r="E34" s="77"/>
      <c r="F34" s="14" t="s">
        <v>66</v>
      </c>
      <c r="G34" s="14" t="s">
        <v>66</v>
      </c>
      <c r="H34" s="15" t="s">
        <v>65</v>
      </c>
    </row>
    <row r="35" spans="1:8" ht="25.7" customHeight="1" x14ac:dyDescent="0.2">
      <c r="A35" s="53" t="s">
        <v>106</v>
      </c>
      <c r="B35" s="43">
        <v>10306</v>
      </c>
      <c r="C35" s="76">
        <v>1.2</v>
      </c>
      <c r="D35" s="12">
        <v>1125</v>
      </c>
      <c r="E35" s="77"/>
      <c r="F35" s="15" t="s">
        <v>65</v>
      </c>
      <c r="G35" s="15" t="s">
        <v>65</v>
      </c>
      <c r="H35" s="15" t="s">
        <v>65</v>
      </c>
    </row>
    <row r="36" spans="1:8" ht="25.7" customHeight="1" x14ac:dyDescent="0.2">
      <c r="A36" s="82" t="s">
        <v>146</v>
      </c>
      <c r="B36" s="43">
        <v>10307</v>
      </c>
      <c r="C36" s="76">
        <v>1</v>
      </c>
      <c r="D36" s="12">
        <v>1950</v>
      </c>
      <c r="E36" s="77"/>
      <c r="F36" s="15" t="s">
        <v>65</v>
      </c>
      <c r="G36" s="15" t="s">
        <v>65</v>
      </c>
      <c r="H36" s="15" t="s">
        <v>65</v>
      </c>
    </row>
    <row r="37" spans="1:8" ht="25.7" customHeight="1" x14ac:dyDescent="0.2">
      <c r="A37" s="53" t="s">
        <v>108</v>
      </c>
      <c r="B37" s="43">
        <v>10308</v>
      </c>
      <c r="C37" s="76">
        <v>1.2</v>
      </c>
      <c r="D37" s="12">
        <v>1180</v>
      </c>
      <c r="E37" s="77"/>
      <c r="F37" s="15" t="s">
        <v>65</v>
      </c>
      <c r="G37" s="15" t="s">
        <v>65</v>
      </c>
      <c r="H37" s="15" t="s">
        <v>65</v>
      </c>
    </row>
    <row r="38" spans="1:8" ht="25.7" customHeight="1" x14ac:dyDescent="0.2">
      <c r="A38" s="53" t="s">
        <v>254</v>
      </c>
      <c r="B38" s="43">
        <v>10309</v>
      </c>
      <c r="C38" s="76">
        <v>0</v>
      </c>
      <c r="D38" s="12">
        <f>2*(1095-174.83)</f>
        <v>1840.34</v>
      </c>
      <c r="E38" s="77"/>
      <c r="F38" s="15" t="s">
        <v>65</v>
      </c>
      <c r="G38" s="15" t="s">
        <v>65</v>
      </c>
      <c r="H38" s="15" t="s">
        <v>65</v>
      </c>
    </row>
    <row r="39" spans="1:8" ht="18.95" customHeight="1" x14ac:dyDescent="0.2">
      <c r="A39" s="21" t="s">
        <v>73</v>
      </c>
      <c r="B39" s="22"/>
      <c r="C39" s="23"/>
      <c r="D39" s="24"/>
      <c r="E39" s="33"/>
      <c r="F39" s="39"/>
      <c r="G39" s="25"/>
      <c r="H39" s="25"/>
    </row>
    <row r="40" spans="1:8" ht="22.15" customHeight="1" collapsed="1" x14ac:dyDescent="0.2">
      <c r="A40" s="53" t="s">
        <v>113</v>
      </c>
      <c r="B40" s="43">
        <v>10401</v>
      </c>
      <c r="C40" s="76">
        <v>4.2</v>
      </c>
      <c r="D40" s="87">
        <v>2180</v>
      </c>
      <c r="E40" s="34"/>
      <c r="F40" s="15" t="s">
        <v>65</v>
      </c>
      <c r="G40" s="15" t="s">
        <v>65</v>
      </c>
      <c r="H40" s="15" t="s">
        <v>65</v>
      </c>
    </row>
    <row r="41" spans="1:8" ht="21" customHeight="1" x14ac:dyDescent="0.2">
      <c r="A41" s="82" t="s">
        <v>136</v>
      </c>
      <c r="B41" s="43">
        <f>10402</f>
        <v>10402</v>
      </c>
      <c r="C41" s="76">
        <v>0</v>
      </c>
      <c r="D41" s="12">
        <v>90</v>
      </c>
      <c r="E41" s="34"/>
      <c r="F41" s="41" t="s">
        <v>65</v>
      </c>
      <c r="G41" s="15" t="s">
        <v>65</v>
      </c>
      <c r="H41" s="15" t="s">
        <v>65</v>
      </c>
    </row>
    <row r="42" spans="1:8" ht="21" customHeight="1" x14ac:dyDescent="0.2">
      <c r="A42" s="82" t="s">
        <v>137</v>
      </c>
      <c r="B42" s="43">
        <v>10403</v>
      </c>
      <c r="C42" s="116">
        <v>0.4</v>
      </c>
      <c r="D42" s="87">
        <v>580</v>
      </c>
      <c r="E42" s="34"/>
      <c r="F42" s="41" t="s">
        <v>65</v>
      </c>
      <c r="G42" s="52" t="s">
        <v>65</v>
      </c>
      <c r="H42" s="52" t="s">
        <v>65</v>
      </c>
    </row>
    <row r="43" spans="1:8" ht="18.95" customHeight="1" x14ac:dyDescent="0.2">
      <c r="A43" s="21" t="s">
        <v>2</v>
      </c>
      <c r="B43" s="22"/>
      <c r="C43" s="23"/>
      <c r="D43" s="24"/>
      <c r="E43" s="33"/>
      <c r="F43" s="39"/>
      <c r="G43" s="25"/>
      <c r="H43" s="25"/>
    </row>
    <row r="44" spans="1:8" ht="22.15" customHeight="1" x14ac:dyDescent="0.2">
      <c r="A44" s="53" t="s">
        <v>45</v>
      </c>
      <c r="B44" s="43">
        <v>10501</v>
      </c>
      <c r="C44" s="76">
        <f>+'Description CT '!C301</f>
        <v>0</v>
      </c>
      <c r="D44" s="12">
        <f>+'Description CT '!E301</f>
        <v>0</v>
      </c>
      <c r="E44" s="34"/>
      <c r="F44" s="15" t="s">
        <v>65</v>
      </c>
      <c r="G44" s="15" t="s">
        <v>65</v>
      </c>
      <c r="H44" s="15" t="s">
        <v>65</v>
      </c>
    </row>
    <row r="45" spans="1:8" ht="22.15" customHeight="1" x14ac:dyDescent="0.2">
      <c r="A45" s="53" t="s">
        <v>46</v>
      </c>
      <c r="B45" s="43">
        <v>10502</v>
      </c>
      <c r="C45" s="76">
        <f>+'Description CT '!C302</f>
        <v>0</v>
      </c>
      <c r="D45" s="12">
        <f>+'Description CT '!E302</f>
        <v>0</v>
      </c>
      <c r="E45" s="34"/>
      <c r="F45" s="15" t="s">
        <v>65</v>
      </c>
      <c r="G45" s="15" t="s">
        <v>65</v>
      </c>
      <c r="H45" s="15" t="s">
        <v>65</v>
      </c>
    </row>
    <row r="46" spans="1:8" ht="22.15" customHeight="1" x14ac:dyDescent="0.2">
      <c r="A46" s="53" t="s">
        <v>47</v>
      </c>
      <c r="B46" s="43">
        <v>10503</v>
      </c>
      <c r="C46" s="76">
        <f>+'Description CT '!C303</f>
        <v>0</v>
      </c>
      <c r="D46" s="12">
        <f>+'Description CT '!E303</f>
        <v>0</v>
      </c>
      <c r="E46" s="34"/>
      <c r="F46" s="15" t="s">
        <v>65</v>
      </c>
      <c r="G46" s="15" t="s">
        <v>65</v>
      </c>
      <c r="H46" s="15" t="s">
        <v>65</v>
      </c>
    </row>
    <row r="47" spans="1:8" ht="21" customHeight="1" x14ac:dyDescent="0.2">
      <c r="A47" s="21" t="s">
        <v>7</v>
      </c>
      <c r="B47" s="125"/>
      <c r="C47" s="126"/>
      <c r="D47" s="127"/>
      <c r="E47" s="128"/>
      <c r="F47" s="128"/>
      <c r="G47" s="128"/>
      <c r="H47" s="128"/>
    </row>
    <row r="48" spans="1:8" ht="28.5" customHeight="1" x14ac:dyDescent="0.2">
      <c r="A48" s="82" t="s">
        <v>166</v>
      </c>
      <c r="B48" s="43">
        <v>10603</v>
      </c>
      <c r="C48" s="116">
        <v>0</v>
      </c>
      <c r="D48" s="87">
        <v>831.93</v>
      </c>
      <c r="E48" s="135"/>
      <c r="F48" s="52" t="s">
        <v>65</v>
      </c>
      <c r="G48" s="52" t="s">
        <v>65</v>
      </c>
      <c r="H48" s="52" t="s">
        <v>65</v>
      </c>
    </row>
    <row r="49" spans="1:8" ht="18.95" customHeight="1" x14ac:dyDescent="0.2">
      <c r="A49" s="21" t="s">
        <v>3</v>
      </c>
      <c r="B49" s="22"/>
      <c r="C49" s="23"/>
      <c r="D49" s="24"/>
      <c r="E49" s="33"/>
      <c r="F49" s="39"/>
      <c r="G49" s="25"/>
      <c r="H49" s="25"/>
    </row>
    <row r="50" spans="1:8" s="6" customFormat="1" ht="22.15" customHeight="1" x14ac:dyDescent="0.2">
      <c r="A50" s="53" t="s">
        <v>40</v>
      </c>
      <c r="B50" s="133">
        <v>10701</v>
      </c>
      <c r="C50" s="134">
        <f>+'[1]Description CT '!C311</f>
        <v>0</v>
      </c>
      <c r="D50" s="12">
        <v>0</v>
      </c>
      <c r="E50" s="34"/>
      <c r="F50" s="52" t="s">
        <v>65</v>
      </c>
      <c r="G50" s="52" t="s">
        <v>65</v>
      </c>
      <c r="H50" s="52" t="s">
        <v>65</v>
      </c>
    </row>
    <row r="51" spans="1:8" s="6" customFormat="1" ht="22.15" customHeight="1" x14ac:dyDescent="0.2">
      <c r="A51" s="53" t="s">
        <v>41</v>
      </c>
      <c r="B51" s="133">
        <v>10702</v>
      </c>
      <c r="C51" s="134">
        <f>+'[1]Description CT '!C312</f>
        <v>0</v>
      </c>
      <c r="D51" s="12">
        <v>0</v>
      </c>
      <c r="E51" s="34"/>
      <c r="F51" s="52" t="s">
        <v>65</v>
      </c>
      <c r="G51" s="52" t="s">
        <v>65</v>
      </c>
      <c r="H51" s="52" t="s">
        <v>65</v>
      </c>
    </row>
    <row r="52" spans="1:8" s="6" customFormat="1" ht="22.15" customHeight="1" x14ac:dyDescent="0.2">
      <c r="A52" s="53" t="s">
        <v>42</v>
      </c>
      <c r="B52" s="133">
        <v>10703</v>
      </c>
      <c r="C52" s="134">
        <f>+'[1]Description CT '!C313</f>
        <v>0</v>
      </c>
      <c r="D52" s="12">
        <v>0</v>
      </c>
      <c r="E52" s="34"/>
      <c r="F52" s="52" t="s">
        <v>65</v>
      </c>
      <c r="G52" s="52" t="s">
        <v>65</v>
      </c>
      <c r="H52" s="52" t="s">
        <v>65</v>
      </c>
    </row>
    <row r="53" spans="1:8" s="6" customFormat="1" ht="22.15" customHeight="1" x14ac:dyDescent="0.2">
      <c r="A53" s="53" t="s">
        <v>43</v>
      </c>
      <c r="B53" s="133">
        <v>10704</v>
      </c>
      <c r="C53" s="134">
        <f>+'[1]Description CT '!C314</f>
        <v>0</v>
      </c>
      <c r="D53" s="12">
        <v>0</v>
      </c>
      <c r="E53" s="34"/>
      <c r="F53" s="52" t="s">
        <v>65</v>
      </c>
      <c r="G53" s="52" t="s">
        <v>65</v>
      </c>
      <c r="H53" s="52" t="s">
        <v>65</v>
      </c>
    </row>
    <row r="54" spans="1:8" s="6" customFormat="1" ht="22.15" customHeight="1" x14ac:dyDescent="0.2">
      <c r="A54" s="53" t="s">
        <v>44</v>
      </c>
      <c r="B54" s="133">
        <v>10705</v>
      </c>
      <c r="C54" s="134">
        <f>+'[1]Description CT '!C315</f>
        <v>0</v>
      </c>
      <c r="D54" s="12">
        <v>0</v>
      </c>
      <c r="E54" s="34"/>
      <c r="F54" s="52" t="s">
        <v>65</v>
      </c>
      <c r="G54" s="52" t="s">
        <v>65</v>
      </c>
      <c r="H54" s="52" t="s">
        <v>65</v>
      </c>
    </row>
    <row r="55" spans="1:8" s="6" customFormat="1" ht="22.15" customHeight="1" x14ac:dyDescent="0.2">
      <c r="A55" s="53" t="s">
        <v>314</v>
      </c>
      <c r="B55" s="133">
        <v>10706</v>
      </c>
      <c r="C55" s="134">
        <f>+'[1]Description CT '!C316</f>
        <v>0</v>
      </c>
      <c r="D55" s="12">
        <v>0</v>
      </c>
      <c r="E55" s="34"/>
      <c r="F55" s="52" t="s">
        <v>65</v>
      </c>
      <c r="G55" s="52" t="s">
        <v>65</v>
      </c>
      <c r="H55" s="52" t="s">
        <v>65</v>
      </c>
    </row>
    <row r="56" spans="1:8" s="6" customFormat="1" ht="22.15" customHeight="1" x14ac:dyDescent="0.2">
      <c r="A56" s="53" t="s">
        <v>315</v>
      </c>
      <c r="B56" s="133">
        <v>10707</v>
      </c>
      <c r="C56" s="134" t="s">
        <v>316</v>
      </c>
      <c r="D56" s="12">
        <v>0</v>
      </c>
      <c r="E56" s="34"/>
      <c r="F56" s="52" t="s">
        <v>65</v>
      </c>
      <c r="G56" s="52" t="s">
        <v>65</v>
      </c>
      <c r="H56" s="52" t="s">
        <v>65</v>
      </c>
    </row>
    <row r="57" spans="1:8" s="6" customFormat="1" ht="22.15" customHeight="1" x14ac:dyDescent="0.2">
      <c r="A57" s="53" t="s">
        <v>317</v>
      </c>
      <c r="B57" s="133">
        <v>10708</v>
      </c>
      <c r="C57" s="134">
        <v>0</v>
      </c>
      <c r="D57" s="12">
        <v>0</v>
      </c>
      <c r="E57" s="34"/>
      <c r="F57" s="52" t="s">
        <v>65</v>
      </c>
      <c r="G57" s="52" t="s">
        <v>65</v>
      </c>
      <c r="H57" s="52" t="s">
        <v>65</v>
      </c>
    </row>
    <row r="58" spans="1:8" s="2" customFormat="1" ht="22.15" customHeight="1" x14ac:dyDescent="0.2">
      <c r="A58" s="53" t="s">
        <v>4</v>
      </c>
      <c r="B58" s="43">
        <v>10790</v>
      </c>
      <c r="C58" s="76">
        <f>+'Description CT '!C315</f>
        <v>0</v>
      </c>
      <c r="D58" s="12">
        <v>0</v>
      </c>
      <c r="E58" s="34"/>
      <c r="F58" s="15" t="s">
        <v>65</v>
      </c>
      <c r="G58" s="15" t="s">
        <v>65</v>
      </c>
      <c r="H58" s="15" t="s">
        <v>65</v>
      </c>
    </row>
    <row r="59" spans="1:8" ht="18.95" customHeight="1" x14ac:dyDescent="0.2">
      <c r="A59" s="21" t="s">
        <v>5</v>
      </c>
      <c r="B59" s="22"/>
      <c r="C59" s="23"/>
      <c r="D59" s="24"/>
      <c r="E59" s="33"/>
      <c r="F59" s="39"/>
      <c r="G59" s="25"/>
      <c r="H59" s="25"/>
    </row>
    <row r="60" spans="1:8" s="2" customFormat="1" ht="22.15" customHeight="1" x14ac:dyDescent="0.2">
      <c r="A60" s="53" t="s">
        <v>1</v>
      </c>
      <c r="B60" s="43">
        <v>10801</v>
      </c>
      <c r="C60" s="76">
        <f>+'Description CT '!C318</f>
        <v>0</v>
      </c>
      <c r="D60" s="12"/>
      <c r="E60" s="34"/>
      <c r="F60" s="15" t="s">
        <v>65</v>
      </c>
      <c r="G60" s="15" t="s">
        <v>65</v>
      </c>
      <c r="H60" s="15" t="s">
        <v>65</v>
      </c>
    </row>
    <row r="61" spans="1:8" s="2" customFormat="1" ht="36" x14ac:dyDescent="0.2">
      <c r="A61" s="154"/>
      <c r="B61" s="155"/>
      <c r="C61" s="56" t="s">
        <v>52</v>
      </c>
      <c r="D61" s="51" t="s">
        <v>35</v>
      </c>
      <c r="E61" s="35"/>
      <c r="F61" s="18"/>
      <c r="G61" s="19"/>
      <c r="H61" s="19"/>
    </row>
    <row r="62" spans="1:8" s="2" customFormat="1" ht="28.9" customHeight="1" x14ac:dyDescent="0.2">
      <c r="A62" s="152" t="s">
        <v>142</v>
      </c>
      <c r="B62" s="153"/>
      <c r="C62" s="79">
        <f>SUMIF($E4:$E60,"x",C4:C60)</f>
        <v>0</v>
      </c>
      <c r="D62" s="80">
        <f>SUMIF($E4:$E60,"x",D4:D60)</f>
        <v>0</v>
      </c>
      <c r="E62" s="37"/>
      <c r="F62" s="38"/>
      <c r="G62" s="148" t="s">
        <v>141</v>
      </c>
      <c r="H62" s="148"/>
    </row>
    <row r="63" spans="1:8" ht="69" customHeight="1" x14ac:dyDescent="0.2">
      <c r="A63" s="151" t="s">
        <v>323</v>
      </c>
      <c r="B63" s="151"/>
      <c r="C63" s="151"/>
      <c r="D63" s="151"/>
      <c r="E63" s="151"/>
      <c r="F63" s="151"/>
      <c r="G63" s="151"/>
      <c r="H63" s="151"/>
    </row>
    <row r="64" spans="1:8" x14ac:dyDescent="0.2">
      <c r="G64" s="17"/>
      <c r="H64" s="17"/>
    </row>
    <row r="65" spans="1:8" ht="13.5" customHeight="1" x14ac:dyDescent="0.2">
      <c r="A65" s="148"/>
      <c r="B65" s="148"/>
      <c r="C65" s="148"/>
      <c r="G65" s="17"/>
      <c r="H65" s="17"/>
    </row>
    <row r="68" spans="1:8" x14ac:dyDescent="0.2">
      <c r="B68" s="8"/>
    </row>
    <row r="69" spans="1:8" x14ac:dyDescent="0.2">
      <c r="B69" s="9"/>
    </row>
    <row r="70" spans="1:8" x14ac:dyDescent="0.2">
      <c r="B70" s="9"/>
    </row>
  </sheetData>
  <sheetProtection algorithmName="SHA-512" hashValue="MzGQ248YT7ooboOnQr3QmEns8XqoS6t+dxhf4FcnUPPBHcP0iWnyQQ7H5A6AGonEg+LqHeD6nPVVOM/CpvAxJw==" saltValue="UhEVfMAf2ers9TQaFfe3RQ==" spinCount="100000" sheet="1" selectLockedCells="1"/>
  <mergeCells count="11">
    <mergeCell ref="B1:H1"/>
    <mergeCell ref="B2:B3"/>
    <mergeCell ref="C2:C3"/>
    <mergeCell ref="F2:H2"/>
    <mergeCell ref="D2:D3"/>
    <mergeCell ref="G62:H62"/>
    <mergeCell ref="A65:C65"/>
    <mergeCell ref="A2:A3"/>
    <mergeCell ref="A63:H63"/>
    <mergeCell ref="A62:B62"/>
    <mergeCell ref="A61:B61"/>
  </mergeCells>
  <phoneticPr fontId="8" type="noConversion"/>
  <printOptions horizontalCentered="1"/>
  <pageMargins left="0.55118110236220474" right="0.39370078740157483" top="0.59055118110236227" bottom="0.82677165354330717" header="0.51181102362204722" footer="0.43307086614173229"/>
  <pageSetup paperSize="9" scale="35" fitToHeight="3" orientation="portrait" horizontalDpi="300" verticalDpi="300" r:id="rId1"/>
  <headerFooter alignWithMargins="0">
    <oddFooter>&amp;L&amp;8Errors and omissions expected
Subject to change without prior notice&amp;C&amp;8Flight Design CT 472,5 kg Class
Model Year 2018&amp;R&amp;8&amp;D
Page &amp;P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Description CT </vt:lpstr>
      <vt:lpstr>Prices and Availability CT</vt:lpstr>
      <vt:lpstr>'Description CT '!Заголовки_для_печати</vt:lpstr>
      <vt:lpstr>'Prices and Availability CT'!Заголовки_для_печати</vt:lpstr>
      <vt:lpstr>'Description CT '!Область_печати</vt:lpstr>
      <vt:lpstr>'Prices and Availability CT'!Область_печати</vt:lpstr>
    </vt:vector>
  </TitlesOfParts>
  <Company>Flight Design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Matthias</dc:creator>
  <cp:lastModifiedBy>NY</cp:lastModifiedBy>
  <cp:lastPrinted>2017-09-20T06:54:43Z</cp:lastPrinted>
  <dcterms:created xsi:type="dcterms:W3CDTF">2007-08-14T08:24:29Z</dcterms:created>
  <dcterms:modified xsi:type="dcterms:W3CDTF">2017-09-21T18:22:14Z</dcterms:modified>
</cp:coreProperties>
</file>